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720" windowWidth="30620" windowHeight="17980" tabRatio="910" activeTab="0"/>
  </bookViews>
  <sheets>
    <sheet name="Instructions" sheetId="1" r:id="rId1"/>
    <sheet name="Area 1" sheetId="2" r:id="rId2"/>
    <sheet name="Area 2" sheetId="3" r:id="rId3"/>
    <sheet name="Area 3" sheetId="4" r:id="rId4"/>
    <sheet name="Area 4" sheetId="5" r:id="rId5"/>
    <sheet name="Area 5" sheetId="6" r:id="rId6"/>
    <sheet name="Area 6" sheetId="7" r:id="rId7"/>
    <sheet name="Area 7" sheetId="8" r:id="rId8"/>
    <sheet name="Area 8" sheetId="9" r:id="rId9"/>
    <sheet name="Area 9" sheetId="10" r:id="rId10"/>
    <sheet name="Area 10" sheetId="11" r:id="rId11"/>
    <sheet name="Area 11" sheetId="12" r:id="rId12"/>
    <sheet name="Area 12" sheetId="13" r:id="rId13"/>
    <sheet name="Area 13" sheetId="14" r:id="rId14"/>
    <sheet name="Area 14" sheetId="15" r:id="rId15"/>
    <sheet name="Area 15" sheetId="16" r:id="rId16"/>
    <sheet name="Area 16" sheetId="17" r:id="rId17"/>
    <sheet name="Area 17 or 17A" sheetId="18" r:id="rId18"/>
    <sheet name="Area 18" sheetId="19" r:id="rId19"/>
    <sheet name="Area 19" sheetId="20" r:id="rId20"/>
    <sheet name="Area 20" sheetId="21" r:id="rId21"/>
    <sheet name="Area 21" sheetId="22" r:id="rId22"/>
    <sheet name="Area 22" sheetId="23" r:id="rId23"/>
    <sheet name="Area 23" sheetId="24" r:id="rId24"/>
    <sheet name="Tabulation Sheet" sheetId="25" r:id="rId25"/>
  </sheets>
  <definedNames>
    <definedName name="_xlnm.Print_Area" localSheetId="1">'Area 1'!$B$7:$H$74</definedName>
    <definedName name="_xlnm.Print_Area" localSheetId="12">'Area 12'!$B$1:$I$121</definedName>
    <definedName name="_xlnm.Print_Area" localSheetId="17">'Area 17 or 17A'!$B$1:$I$62</definedName>
    <definedName name="_xlnm.Print_Area" localSheetId="22">'Area 22'!$B$1:$F$55</definedName>
    <definedName name="_xlnm.Print_Area" localSheetId="9">'Area 9'!$B$1:$H$62</definedName>
    <definedName name="_xlnm.Print_Area" localSheetId="24">'Tabulation Sheet'!$A$1:$G$42</definedName>
  </definedNames>
  <calcPr fullCalcOnLoad="1"/>
</workbook>
</file>

<file path=xl/sharedStrings.xml><?xml version="1.0" encoding="utf-8"?>
<sst xmlns="http://schemas.openxmlformats.org/spreadsheetml/2006/main" count="1392" uniqueCount="645">
  <si>
    <t xml:space="preserve">     Fasteners</t>
  </si>
  <si>
    <t>OR</t>
  </si>
  <si>
    <t>C)  Open Top</t>
  </si>
  <si>
    <t xml:space="preserve">plating, - DOES NOT INCLUDE: Side curtains, painted visors. </t>
  </si>
  <si>
    <t xml:space="preserve">        Rear carpet or rubber mat &amp; fasteners</t>
  </si>
  <si>
    <t xml:space="preserve">        Floorboards, iron straps, welt &amp; fasteners</t>
  </si>
  <si>
    <t xml:space="preserve">         Lubrication fittings (grease zerks)</t>
  </si>
  <si>
    <t xml:space="preserve">        Spring shackles &amp; bars</t>
  </si>
  <si>
    <t xml:space="preserve">        Check for any abnormal sounds</t>
  </si>
  <si>
    <t xml:space="preserve">        Properly adjusted fan belt</t>
  </si>
  <si>
    <t xml:space="preserve">        Crank pulley runs straight and true</t>
  </si>
  <si>
    <t xml:space="preserve">        Fast idle--ammeter positive charge rate</t>
  </si>
  <si>
    <t xml:space="preserve">        Starter, gas, &amp; accelerator foot-rest pedals</t>
  </si>
  <si>
    <t>vehicles, bed or cargo area of commercial vehicles.</t>
  </si>
  <si>
    <t xml:space="preserve">     Trim &amp; edge binding</t>
  </si>
  <si>
    <t xml:space="preserve">     Prop hardware</t>
  </si>
  <si>
    <t xml:space="preserve">        Headlamps &amp; attaching  hardware     </t>
  </si>
  <si>
    <t xml:space="preserve">        Rear (tail) light</t>
  </si>
  <si>
    <t xml:space="preserve">        Rear lamp mounting bracket</t>
  </si>
  <si>
    <t xml:space="preserve">        All lamp lenses, including taillight</t>
  </si>
  <si>
    <t xml:space="preserve">        All reflectors</t>
  </si>
  <si>
    <t xml:space="preserve">        Paint, plating &amp; bow covering</t>
  </si>
  <si>
    <t xml:space="preserve">        Authenticity</t>
  </si>
  <si>
    <r>
      <t>Area 9 - TOP- (20 points)</t>
    </r>
    <r>
      <rPr>
        <sz val="16"/>
        <rFont val="Arial"/>
        <family val="0"/>
      </rPr>
      <t xml:space="preserve"> </t>
    </r>
    <r>
      <rPr>
        <sz val="12"/>
        <rFont val="Arial"/>
        <family val="0"/>
      </rPr>
      <t xml:space="preserve"> Includes: Top or roof of cars (open and closed), covered visors, </t>
    </r>
  </si>
  <si>
    <t xml:space="preserve">top bows, top irons, landau irons, fasteners, hardware, mouldings, - correctness, materials, workmanship, </t>
  </si>
  <si>
    <t>A)  Closed Top</t>
  </si>
  <si>
    <t xml:space="preserve">     General appearance &amp; symmetry</t>
  </si>
  <si>
    <t xml:space="preserve">     Top material</t>
  </si>
  <si>
    <t xml:space="preserve">     Exterior visor</t>
  </si>
  <si>
    <t xml:space="preserve">     Roof mouldings &amp; drip rails</t>
  </si>
  <si>
    <t>OR</t>
  </si>
  <si>
    <t>B)  Soft Top</t>
  </si>
  <si>
    <t xml:space="preserve">     General appearance &amp; symmetry</t>
  </si>
  <si>
    <t xml:space="preserve">     Top material</t>
  </si>
  <si>
    <t xml:space="preserve">     Trim &amp; edge binding</t>
  </si>
  <si>
    <t xml:space="preserve">     Exterior visor</t>
  </si>
  <si>
    <t xml:space="preserve">     Interlining</t>
  </si>
  <si>
    <t xml:space="preserve">     Landau irons</t>
  </si>
  <si>
    <t xml:space="preserve">     Prop hardware</t>
  </si>
  <si>
    <t xml:space="preserve">        Float-a-Motor engine mounts</t>
  </si>
  <si>
    <t xml:space="preserve">        Overhead valve conversions</t>
  </si>
  <si>
    <t xml:space="preserve">        Accessory horns (except on fire trucks)</t>
  </si>
  <si>
    <t xml:space="preserve">        motor base</t>
  </si>
  <si>
    <t xml:space="preserve">        Projector</t>
  </si>
  <si>
    <t xml:space="preserve">        Drain/conduit hole locations (down)</t>
  </si>
  <si>
    <t xml:space="preserve">        Screen</t>
  </si>
  <si>
    <t xml:space="preserve">        Mounting bracket </t>
  </si>
  <si>
    <t xml:space="preserve">        Nuts, bolts, and washers</t>
  </si>
  <si>
    <r>
      <t>Area 20 -WINDSHIELD WIPER- (10 points)</t>
    </r>
    <r>
      <rPr>
        <sz val="10"/>
        <rFont val="Arial"/>
        <family val="0"/>
      </rPr>
      <t xml:space="preserve">  Includes: Hand, electric and </t>
    </r>
  </si>
  <si>
    <t xml:space="preserve">        Radiator ornaments (not Quail or Motometer)</t>
  </si>
  <si>
    <t xml:space="preserve">        Water, temp., oil gauges</t>
  </si>
  <si>
    <t xml:space="preserve">        Spark control rod action/dist. body travel</t>
  </si>
  <si>
    <t>Includes: Wheels, tires, tire valve hardware, hubcaps, lug nuts, spare carrier--correctness, condition,</t>
  </si>
  <si>
    <t xml:space="preserve">                                                 subtotal:</t>
  </si>
  <si>
    <t xml:space="preserve">        Rear bumper arms, crossbrace/fasteners</t>
  </si>
  <si>
    <t xml:space="preserve">     General appearance &amp; symmetry</t>
  </si>
  <si>
    <t xml:space="preserve">     Top material</t>
  </si>
  <si>
    <t xml:space="preserve">     Top irons &amp; bows (outside)</t>
  </si>
  <si>
    <t xml:space="preserve">     Top hold-down straps</t>
  </si>
  <si>
    <t xml:space="preserve">     Fasteners</t>
  </si>
  <si>
    <t xml:space="preserve">     Top boots</t>
  </si>
  <si>
    <r>
      <t>Area 21 - START &amp; IDLE- (12 points)</t>
    </r>
    <r>
      <rPr>
        <sz val="10"/>
        <rFont val="Arial"/>
        <family val="0"/>
      </rPr>
      <t xml:space="preserve">  Includes:  Performance of the engine in </t>
    </r>
  </si>
  <si>
    <t>starting, slow and fast idling with the spark retarded, and fast idling (1000 rpm) with spark fully advanced</t>
  </si>
  <si>
    <t>and generator charging rate.</t>
  </si>
  <si>
    <t xml:space="preserve">       OR…</t>
  </si>
  <si>
    <t xml:space="preserve">        Top Irons &amp; bows</t>
  </si>
  <si>
    <t>runs (channels) windwing glass, rear view mirror (brackets and glass), side curtains and fasteners--condition,</t>
  </si>
  <si>
    <t xml:space="preserve">        Front carpet or rubber mat &amp; fasteners</t>
  </si>
  <si>
    <t xml:space="preserve">        Slow (advanced) idle--even, no "loping"</t>
  </si>
  <si>
    <t xml:space="preserve">        NO throttle manipulation necessary       </t>
  </si>
  <si>
    <r>
      <t>Area 17- TOOLS- (13 points)</t>
    </r>
    <r>
      <rPr>
        <sz val="10"/>
        <rFont val="Arial"/>
        <family val="0"/>
      </rPr>
      <t xml:space="preserve">  Includes: Tool kit and owners manual as supplied</t>
    </r>
  </si>
  <si>
    <t>with the vehicle when new--correctness, markings, finish.</t>
  </si>
  <si>
    <t xml:space="preserve">        Grease gun</t>
  </si>
  <si>
    <t>Area 22- TIRES, WHEELS, and VALVE STEMS- (35 points)</t>
  </si>
  <si>
    <t xml:space="preserve">        Sill &amp; garnish moldings</t>
  </si>
  <si>
    <t xml:space="preserve">        Window trim molding</t>
  </si>
  <si>
    <r>
      <t>wind lace</t>
    </r>
    <r>
      <rPr>
        <sz val="10"/>
        <rFont val="Arial"/>
        <family val="0"/>
      </rPr>
      <t xml:space="preserve">, rumble seat panels, interior window frames, sill and garnish moldings, windshield slide arms, door </t>
    </r>
  </si>
  <si>
    <t>fasteners, markings, finishes, and workmanship on the panels.  DOES NOT INCLUDE: Plated parts, firewall,</t>
  </si>
  <si>
    <t xml:space="preserve">        Wheels (correct, matching, and color)</t>
  </si>
  <si>
    <t xml:space="preserve">        Tires*** (correct, matching) except spare</t>
  </si>
  <si>
    <t xml:space="preserve">            Headlights</t>
  </si>
  <si>
    <t>and tire valve hardware (area 22); correctness and working order of lamps (area 18).</t>
  </si>
  <si>
    <t xml:space="preserve">        Front and rear bumpers, end bolts/spacers</t>
  </si>
  <si>
    <t xml:space="preserve">        Outside door lock (separate) (if applicable)</t>
  </si>
  <si>
    <t xml:space="preserve">        Spare carrier (rear or sidemount) &amp; hdwr</t>
  </si>
  <si>
    <t xml:space="preserve">        Trunk (6/29)</t>
  </si>
  <si>
    <t xml:space="preserve">        All lamp bulbs</t>
  </si>
  <si>
    <t xml:space="preserve">        Headlight bar &amp; attaching hardware</t>
  </si>
  <si>
    <t xml:space="preserve">        Headlight bar license plate clips</t>
  </si>
  <si>
    <r>
      <t>Area 19- HORN- (10 points)</t>
    </r>
    <r>
      <rPr>
        <sz val="10"/>
        <rFont val="Arial"/>
        <family val="0"/>
      </rPr>
      <t xml:space="preserve">  Includes: Only the horn--correctness, working order, finish.</t>
    </r>
  </si>
  <si>
    <t>interior brightwork (area 12), running board trim (area 13), accessories (area 16), wipers (area 20), hubcaps</t>
  </si>
  <si>
    <t xml:space="preserve">        Working Order: "Quality of tone"</t>
  </si>
  <si>
    <t xml:space="preserve">        Motor cover &amp; data plate (if applicable)</t>
  </si>
  <si>
    <t xml:space="preserve">        Hydraulic brakes</t>
  </si>
  <si>
    <t xml:space="preserve">        Overdrives/2 speed axles</t>
  </si>
  <si>
    <t xml:space="preserve">        Sealed beam/halogen head lamps</t>
  </si>
  <si>
    <t xml:space="preserve">        Tubular shock absorbers</t>
  </si>
  <si>
    <t>vacuum wipers, arms, blades, controls, wire or vacuum line to wiper-- correctness, working order, finish</t>
  </si>
  <si>
    <t>and plating.  DOES NOT INCLUDE: Vacuum line under the hood.</t>
  </si>
  <si>
    <r>
      <t xml:space="preserve">        Rim nut (30-31) </t>
    </r>
    <r>
      <rPr>
        <b/>
        <sz val="10"/>
        <rFont val="Arial"/>
        <family val="2"/>
      </rPr>
      <t>OR…</t>
    </r>
    <r>
      <rPr>
        <sz val="10"/>
        <rFont val="Arial"/>
        <family val="0"/>
      </rPr>
      <t xml:space="preserve"> </t>
    </r>
  </si>
  <si>
    <t>(PW) Poor Workmanship</t>
  </si>
  <si>
    <t xml:space="preserve">        Engine gaskets &amp; nuts/bolts/washers, etc</t>
  </si>
  <si>
    <t xml:space="preserve">        Oil return pipe, valve cover, fasteners</t>
  </si>
  <si>
    <t xml:space="preserve">        Front bumper arms &amp; fasteners</t>
  </si>
  <si>
    <t xml:space="preserve">        Front fender braces &amp; fasteners</t>
  </si>
  <si>
    <t xml:space="preserve">        Rear fender braces &amp; fasteners</t>
  </si>
  <si>
    <r>
      <t>Area 23- SHOCKS and SHACKLES- (20 points)</t>
    </r>
    <r>
      <rPr>
        <sz val="10"/>
        <rFont val="Arial"/>
        <family val="0"/>
      </rPr>
      <t xml:space="preserve">  Includes:  Shock </t>
    </r>
  </si>
  <si>
    <r>
      <t xml:space="preserve">     </t>
    </r>
    <r>
      <rPr>
        <b/>
        <sz val="10"/>
        <rFont val="Arial"/>
        <family val="2"/>
      </rPr>
      <t xml:space="preserve">   500 point total*  (decimal score)</t>
    </r>
  </si>
  <si>
    <t xml:space="preserve">       </t>
  </si>
  <si>
    <t xml:space="preserve">        Front cross member (frame)</t>
  </si>
  <si>
    <t>absorber bodies, mounting bolts, arms, links, spring hangers (shackles) and their lubrication fittings--</t>
  </si>
  <si>
    <t>correctness, working order, finish.</t>
  </si>
  <si>
    <t xml:space="preserve">        Shocks </t>
  </si>
  <si>
    <t xml:space="preserve">        Shock mounting hardware</t>
  </si>
  <si>
    <t xml:space="preserve">        Shock arms </t>
  </si>
  <si>
    <t xml:space="preserve">        Shock links</t>
  </si>
  <si>
    <t xml:space="preserve">        Starts promptly (3 seconds or less)</t>
  </si>
  <si>
    <t>not part of the "stock" production model--both Ford-authorized and Model A era accessories.  DOES NOT</t>
  </si>
  <si>
    <t xml:space="preserve">INCLUDE: Normal variations of production models (such as fender step plates, or welled fenders) or </t>
  </si>
  <si>
    <t xml:space="preserve">        Tool bag</t>
  </si>
  <si>
    <t xml:space="preserve">        Adjustable wrench</t>
  </si>
  <si>
    <t xml:space="preserve">        Spark plug/head nut wrench</t>
  </si>
  <si>
    <t xml:space="preserve">        Pliers</t>
  </si>
  <si>
    <t xml:space="preserve">        Open end wrenches (2)</t>
  </si>
  <si>
    <t xml:space="preserve">        Screwdriver</t>
  </si>
  <si>
    <t xml:space="preserve">        Jack</t>
  </si>
  <si>
    <t xml:space="preserve">        Jack handle</t>
  </si>
  <si>
    <t xml:space="preserve">        Tire iron</t>
  </si>
  <si>
    <t xml:space="preserve">        Tire pump</t>
  </si>
  <si>
    <t>matching, workmanship, plating, paint finish, and wheel color.</t>
  </si>
  <si>
    <t xml:space="preserve">        Valve stem (correct/match--except spare)</t>
  </si>
  <si>
    <t xml:space="preserve">        Rim nut bushing &amp;  dust cap (28-29)</t>
  </si>
  <si>
    <t xml:space="preserve">        Valve cap</t>
  </si>
  <si>
    <r>
      <t xml:space="preserve">                                                </t>
    </r>
    <r>
      <rPr>
        <b/>
        <sz val="10"/>
        <rFont val="Arial"/>
        <family val="2"/>
      </rPr>
      <t xml:space="preserve"> subtotal:</t>
    </r>
  </si>
  <si>
    <t xml:space="preserve">        Hubcap style (correct, matching)</t>
  </si>
  <si>
    <t xml:space="preserve">        Lug nut &amp; locking nut (28-29)(if applicable)</t>
  </si>
  <si>
    <t>quality, correctness.  DOES NOT INCLUDE: Wheels, undercarriage, firewall or underside of body on all</t>
  </si>
  <si>
    <t xml:space="preserve">            Tail light, including brake light</t>
  </si>
  <si>
    <t xml:space="preserve">            Ammeter </t>
  </si>
  <si>
    <t xml:space="preserve">            Instrument panel lamp</t>
  </si>
  <si>
    <t xml:space="preserve">            Dome light (if applicable)</t>
  </si>
  <si>
    <t xml:space="preserve">            Cowl lights (if applicable)</t>
  </si>
  <si>
    <t xml:space="preserve">            Sport/fender lights (if applicable)</t>
  </si>
  <si>
    <t xml:space="preserve">        Tire cover (rear mount) (2/28)</t>
  </si>
  <si>
    <t xml:space="preserve">        Tire cover (metal) (6/30)</t>
  </si>
  <si>
    <t xml:space="preserve">        Tire pressure gauge (two types) (7/28)</t>
  </si>
  <si>
    <t xml:space="preserve">        Top boot (open cars only) (5/28)</t>
  </si>
  <si>
    <t xml:space="preserve">        Top rest saddles--std phaetons (?/?)</t>
  </si>
  <si>
    <t xml:space="preserve">        Accessory lamps</t>
  </si>
  <si>
    <t xml:space="preserve">        Generator air scoop</t>
  </si>
  <si>
    <t xml:space="preserve">        Radiator stone guard</t>
  </si>
  <si>
    <t xml:space="preserve">        Running board luggage rack</t>
  </si>
  <si>
    <t xml:space="preserve">        Running board step plates</t>
  </si>
  <si>
    <t xml:space="preserve">        Rumble seat canopy top</t>
  </si>
  <si>
    <t xml:space="preserve">        Starting levers &amp; similar devices</t>
  </si>
  <si>
    <t>Deluxe Phaeton, radiator shell (also painted commercial shells), door and deck handles, windshield frames</t>
  </si>
  <si>
    <t xml:space="preserve">        Accessory 3-door hood</t>
  </si>
  <si>
    <t xml:space="preserve">        Accessory hubcaps</t>
  </si>
  <si>
    <t xml:space="preserve">        Alternators</t>
  </si>
  <si>
    <t xml:space="preserve">        Headlamp visors</t>
  </si>
  <si>
    <t xml:space="preserve">        Non-authentic ignition systems</t>
  </si>
  <si>
    <t xml:space="preserve">        Non-Ford heater</t>
  </si>
  <si>
    <t xml:space="preserve">        Spoke covers</t>
  </si>
  <si>
    <t xml:space="preserve">        Brake reinforcing bands</t>
  </si>
  <si>
    <t xml:space="preserve">        Cast iron brake drums</t>
  </si>
  <si>
    <t xml:space="preserve">        Working order:</t>
  </si>
  <si>
    <t xml:space="preserve">        Wiper body</t>
  </si>
  <si>
    <t xml:space="preserve">        Arms &amp; switches &amp; knobs</t>
  </si>
  <si>
    <t xml:space="preserve">        Mounting hardware</t>
  </si>
  <si>
    <t xml:space="preserve">        Wiper blade</t>
  </si>
  <si>
    <t xml:space="preserve">        Swing arm &amp; "hood" (if applicable)</t>
  </si>
  <si>
    <t xml:space="preserve">        Wiring or vacuum line, including hose</t>
  </si>
  <si>
    <t>ment) of commercial vehicles.</t>
  </si>
  <si>
    <t xml:space="preserve">        Radiator apron &amp; mounting hardware</t>
  </si>
  <si>
    <t xml:space="preserve">        Headlamps &amp; rims</t>
  </si>
  <si>
    <t xml:space="preserve">        Headlamp &amp; horn conduits </t>
  </si>
  <si>
    <t xml:space="preserve">        Cowl lamps (if applicable)</t>
  </si>
  <si>
    <t xml:space="preserve">        Tail lamp &amp; lamp door (lens cover)</t>
  </si>
  <si>
    <t xml:space="preserve">        Radiator shell</t>
  </si>
  <si>
    <t xml:space="preserve">        Outside door handles</t>
  </si>
  <si>
    <t xml:space="preserve">        Radiator cap &amp; gas cap</t>
  </si>
  <si>
    <t xml:space="preserve">        Cowl band (if applicable)</t>
  </si>
  <si>
    <t xml:space="preserve">        Hood hinge bracket (if applicable)</t>
  </si>
  <si>
    <r>
      <t>Area 16- ACCESSORIES- (5 points)</t>
    </r>
    <r>
      <rPr>
        <sz val="10"/>
        <rFont val="Arial"/>
        <family val="0"/>
      </rPr>
      <t xml:space="preserve">  Includes: All items on the vehicle which were </t>
    </r>
  </si>
  <si>
    <t xml:space="preserve">        Air filter (9/29)</t>
  </si>
  <si>
    <t xml:space="preserve">        Cigar lighter (1/29)</t>
  </si>
  <si>
    <t xml:space="preserve">        Clock (12/28)</t>
  </si>
  <si>
    <t xml:space="preserve">        Fender lamps (3/29)</t>
  </si>
  <si>
    <t xml:space="preserve">        Heater (sheet metal type) (10/28)</t>
  </si>
  <si>
    <t xml:space="preserve">        High compression head (4/31)</t>
  </si>
  <si>
    <t xml:space="preserve">        Landau irons (8/28)</t>
  </si>
  <si>
    <t xml:space="preserve">        Luggage rack (6/29)</t>
  </si>
  <si>
    <t xml:space="preserve">        Moto meter-radiator cap (7/28)</t>
  </si>
  <si>
    <t xml:space="preserve">        Pedal pads (10/28)</t>
  </si>
  <si>
    <t xml:space="preserve">        Quail radiator cap (7/28)</t>
  </si>
  <si>
    <t xml:space="preserve">        Owners manual</t>
  </si>
  <si>
    <t xml:space="preserve">        Crank</t>
  </si>
  <si>
    <r>
      <t>Area 18- LAMPS- (15 points)</t>
    </r>
    <r>
      <rPr>
        <sz val="10"/>
        <rFont val="Arial"/>
        <family val="0"/>
      </rPr>
      <t xml:space="preserve">  Includes: Working order, headlamps, cowl lamps,</t>
    </r>
  </si>
  <si>
    <t>fender lamps, rear lamp, mounting bar, arms or brackets, lens condition and correctness (per chart),</t>
  </si>
  <si>
    <t>reflector plating and correctness, bulbs and switches.</t>
  </si>
  <si>
    <t xml:space="preserve">        Working Order:</t>
  </si>
  <si>
    <t xml:space="preserve">            Light switch</t>
  </si>
  <si>
    <t xml:space="preserve">        Rivets, hole plugs, etc.</t>
  </si>
  <si>
    <t xml:space="preserve">        Fenders (both sides)</t>
  </si>
  <si>
    <t xml:space="preserve">        Hood shelves (top side)</t>
  </si>
  <si>
    <t xml:space="preserve">        Splash aprons (both sides)</t>
  </si>
  <si>
    <t xml:space="preserve">        Body--primary outside color and finish</t>
  </si>
  <si>
    <t xml:space="preserve">        Body--second (trim) color and finish</t>
  </si>
  <si>
    <t xml:space="preserve">        Reveal trim scheme (if applicable)</t>
  </si>
  <si>
    <t xml:space="preserve">        Rear fender well areas</t>
  </si>
  <si>
    <t xml:space="preserve">        Windshield frame (painted ones only)</t>
  </si>
  <si>
    <t xml:space="preserve">        Windwings (closed cars) (7/31)</t>
  </si>
  <si>
    <r>
      <t xml:space="preserve">        Windwings (open cars) (</t>
    </r>
    <r>
      <rPr>
        <i/>
        <sz val="10"/>
        <rFont val="Arial"/>
        <family val="2"/>
      </rPr>
      <t>before</t>
    </r>
    <r>
      <rPr>
        <sz val="10"/>
        <rFont val="Arial"/>
        <family val="0"/>
      </rPr>
      <t xml:space="preserve"> 5/28)</t>
    </r>
  </si>
  <si>
    <r>
      <t>Area 15- EXTERIOR PLATING- (30 points)</t>
    </r>
    <r>
      <rPr>
        <sz val="10"/>
        <rFont val="Arial"/>
        <family val="0"/>
      </rPr>
      <t xml:space="preserve">  Includes: Plating and finish of all</t>
    </r>
  </si>
  <si>
    <t>brightwork outside the vehicle, including bumpers, luggage rack on 1930 Deluxe Roadster and 1930-31</t>
  </si>
  <si>
    <t xml:space="preserve">top rests, and plating on headlight and cowl lamps--correctness and condition.  DOES NOT INCLUDE: </t>
  </si>
  <si>
    <t xml:space="preserve">        Non Model A wheels</t>
  </si>
  <si>
    <t xml:space="preserve">        High performance carburetors</t>
  </si>
  <si>
    <t xml:space="preserve">landau irons (area 9), rear curtain light frame (area 10), rear view mirror brackets and glass (area 10), </t>
  </si>
  <si>
    <t xml:space="preserve">        Bumper clamps</t>
  </si>
  <si>
    <t xml:space="preserve">        Center bumper clamp</t>
  </si>
  <si>
    <t xml:space="preserve">        Interior window frames</t>
  </si>
  <si>
    <t xml:space="preserve">        Interior handles &amp; escutcheons</t>
  </si>
  <si>
    <t xml:space="preserve">        Windshield slide arms/finger pulls</t>
  </si>
  <si>
    <t xml:space="preserve">        Correctness</t>
  </si>
  <si>
    <r>
      <t>Area 13- SHEET METAL- (50 points)</t>
    </r>
    <r>
      <rPr>
        <sz val="10"/>
        <rFont val="Arial"/>
        <family val="0"/>
      </rPr>
      <t xml:space="preserve">  Includes: All exterior, painted metal panels</t>
    </r>
  </si>
  <si>
    <t xml:space="preserve">        Dual brake lights</t>
  </si>
  <si>
    <t xml:space="preserve">        Electrical safety fuse/circuit breaker</t>
  </si>
  <si>
    <t xml:space="preserve">        Emergency signals</t>
  </si>
  <si>
    <t xml:space="preserve">        Fire extinguisher</t>
  </si>
  <si>
    <t xml:space="preserve">        Outside mirrors &amp; brackets (closed cars)</t>
  </si>
  <si>
    <t xml:space="preserve">        Rear bumper on commercial vehicles</t>
  </si>
  <si>
    <t xml:space="preserve">        rear lamp (additional with license light)</t>
  </si>
  <si>
    <t xml:space="preserve">        Seat belts</t>
  </si>
  <si>
    <t xml:space="preserve">        Turn signals</t>
  </si>
  <si>
    <t>underside of hood, underside of body, paint or striping, inside cargo area or bed (including mounted equip-</t>
  </si>
  <si>
    <t xml:space="preserve">        Windshield "windwings"</t>
  </si>
  <si>
    <t xml:space="preserve">        Side curtains</t>
  </si>
  <si>
    <t xml:space="preserve">        Curtain rods</t>
  </si>
  <si>
    <t xml:space="preserve">        Fender alignment &amp; fit</t>
  </si>
  <si>
    <t xml:space="preserve">        Fender attaching hardware</t>
  </si>
  <si>
    <t xml:space="preserve">        Fender welt</t>
  </si>
  <si>
    <t xml:space="preserve">        Splash aprons &amp; fit</t>
  </si>
  <si>
    <t xml:space="preserve">        Hood shelves (if applicable)</t>
  </si>
  <si>
    <t xml:space="preserve">        Hood hooks &amp; mounting hardware</t>
  </si>
  <si>
    <t xml:space="preserve">        Rear apron</t>
  </si>
  <si>
    <t xml:space="preserve">        Tail lamp bracket &amp; mounting hardware</t>
  </si>
  <si>
    <t xml:space="preserve">        Windshield frame (if applicable)</t>
  </si>
  <si>
    <t xml:space="preserve">        Rumble seat/deck lid handle (if applicable)</t>
  </si>
  <si>
    <t xml:space="preserve">        Rumble seat step plates (if applicable)</t>
  </si>
  <si>
    <t xml:space="preserve">        Top rest saddles (open cars only)</t>
  </si>
  <si>
    <t xml:space="preserve">        Luggage rack (if applicable)</t>
  </si>
  <si>
    <t xml:space="preserve">        Body rear fender wells</t>
  </si>
  <si>
    <t xml:space="preserve">        Doors &amp; decklid/hinges (if applicable)</t>
  </si>
  <si>
    <t xml:space="preserve">        Hood, hinge pins, &amp; leather corners</t>
  </si>
  <si>
    <t xml:space="preserve">        Frame webbing</t>
  </si>
  <si>
    <t xml:space="preserve">        Welting between body panels</t>
  </si>
  <si>
    <t xml:space="preserve">        Visor (if applicable)</t>
  </si>
  <si>
    <t xml:space="preserve">        Cowl lamps on std vehicles (3/29)</t>
  </si>
  <si>
    <r>
      <t>Area 14- PAINT and STRIPING- (30 points)</t>
    </r>
    <r>
      <rPr>
        <sz val="10"/>
        <rFont val="Arial"/>
        <family val="0"/>
      </rPr>
      <t xml:space="preserve">  Includes: Exterior paint on body, </t>
    </r>
  </si>
  <si>
    <t xml:space="preserve">        Floorboard to steering column plates        </t>
  </si>
  <si>
    <t xml:space="preserve">        Door sills &amp; hardware</t>
  </si>
  <si>
    <r>
      <t>Area 12- INTERIOR TRIM- (65 points)</t>
    </r>
    <r>
      <rPr>
        <sz val="10"/>
        <rFont val="Arial"/>
        <family val="0"/>
      </rPr>
      <t xml:space="preserve">  Includes: Front seat(s), and one of the follow-</t>
    </r>
  </si>
  <si>
    <t>ing--a rear seat, or a rumble seat, or a trunk compartment, or a cargo/bed area for commercial vehicles.  Also</t>
  </si>
  <si>
    <t xml:space="preserve">includes: headliner, soft top interior, window shades, door cowl and quarter panels, door check straps, </t>
  </si>
  <si>
    <t>and window handles, escutcheons, and dome lights--correctness, fit, workmanship, materials.</t>
  </si>
  <si>
    <t xml:space="preserve">        Front seat</t>
  </si>
  <si>
    <t xml:space="preserve">        Seat riser</t>
  </si>
  <si>
    <t xml:space="preserve">        Rear bumper extension (8/30)</t>
  </si>
  <si>
    <t xml:space="preserve">        Seat covers (5/29)</t>
  </si>
  <si>
    <t xml:space="preserve">        Spare wheel &amp; tire lock (7/28)</t>
  </si>
  <si>
    <t xml:space="preserve">        Spare wheel guard (6/30)</t>
  </si>
  <si>
    <t xml:space="preserve">        Sport light (12/28)</t>
  </si>
  <si>
    <t xml:space="preserve">        Rear seat</t>
  </si>
  <si>
    <t xml:space="preserve">        Fit of seat cushions</t>
  </si>
  <si>
    <t xml:space="preserve">        Correct welt trim</t>
  </si>
  <si>
    <t xml:space="preserve">        Trunk interior paint        </t>
  </si>
  <si>
    <t xml:space="preserve">        Rumble seat</t>
  </si>
  <si>
    <t xml:space="preserve">        Fit of back rest</t>
  </si>
  <si>
    <t xml:space="preserve">        Rumble seat quarter panels</t>
  </si>
  <si>
    <t xml:space="preserve">        Wood body sections (if applicable)</t>
  </si>
  <si>
    <t xml:space="preserve">        Hood (top side only)</t>
  </si>
  <si>
    <t xml:space="preserve">        Radiator shell insert(s)</t>
  </si>
  <si>
    <t xml:space="preserve">        Correct location</t>
  </si>
  <si>
    <t xml:space="preserve">        Correct line width</t>
  </si>
  <si>
    <t xml:space="preserve">        Correct color for vehicle</t>
  </si>
  <si>
    <t xml:space="preserve">        Gas tank stripe (if applicable)</t>
  </si>
  <si>
    <t xml:space="preserve">        Window shades &amp; brackets</t>
  </si>
  <si>
    <t xml:space="preserve">        Dome light</t>
  </si>
  <si>
    <t xml:space="preserve">        Soft top interior</t>
  </si>
  <si>
    <t xml:space="preserve">        Paint, plating, &amp; bow covering</t>
  </si>
  <si>
    <t xml:space="preserve">        Interior panels (door, cowl, &amp; quarter)</t>
  </si>
  <si>
    <t xml:space="preserve">        Wind lace</t>
  </si>
  <si>
    <t xml:space="preserve">        Door check straps</t>
  </si>
  <si>
    <t>on 1929 Town cars, and 1930-31 open deluxe models, gas and radiator caps, cowl band, rumble step plates,</t>
  </si>
  <si>
    <r>
      <t>Area 10- GLASS and SIDE CURTAINS- (10 points)</t>
    </r>
    <r>
      <rPr>
        <sz val="10"/>
        <rFont val="Arial"/>
        <family val="0"/>
      </rPr>
      <t xml:space="preserve">  Includes: Windshield </t>
    </r>
  </si>
  <si>
    <t xml:space="preserve">glass, door glass, quarter glass, rear windows (including the frame on open cars), window regulators, glass </t>
  </si>
  <si>
    <t>operation, and correctness.</t>
  </si>
  <si>
    <t xml:space="preserve">        Windshield</t>
  </si>
  <si>
    <t>including hood, visor, doors, body sections, fenders, running boards, splash shields, etc. and the welting,</t>
  </si>
  <si>
    <t xml:space="preserve">        Inside rear view mirror &amp; bracket</t>
  </si>
  <si>
    <t xml:space="preserve">        Window glass (sides &amp; rear)</t>
  </si>
  <si>
    <t xml:space="preserve">        Fixed glass setting material (rubber/cork)</t>
  </si>
  <si>
    <t xml:space="preserve">        Window regulators        </t>
  </si>
  <si>
    <t xml:space="preserve">        Window channels (runs)</t>
  </si>
  <si>
    <t xml:space="preserve">        OR...</t>
  </si>
  <si>
    <t xml:space="preserve">        Windshield glass setting material</t>
  </si>
  <si>
    <t xml:space="preserve">        Choke rod, sleeve, spring &amp; washers</t>
  </si>
  <si>
    <t xml:space="preserve">        Gear shift lever and knob</t>
  </si>
  <si>
    <t xml:space="preserve">        Emergency brake handle</t>
  </si>
  <si>
    <t xml:space="preserve">        Rear window (curtain light)        </t>
  </si>
  <si>
    <t xml:space="preserve">        Outside mirror &amp; bracket</t>
  </si>
  <si>
    <r>
      <t>Area 11- CARPETS and MATS- (10 points)</t>
    </r>
    <r>
      <rPr>
        <sz val="10"/>
        <rFont val="Arial"/>
        <family val="0"/>
      </rPr>
      <t xml:space="preserve">  Includes: Carpets or mats in front </t>
    </r>
  </si>
  <si>
    <t>and rear (if applicable), wood floorboards, and door sills.</t>
  </si>
  <si>
    <t xml:space="preserve">        Running boards</t>
  </si>
  <si>
    <t xml:space="preserve">        Running board matting (or paint)</t>
  </si>
  <si>
    <t xml:space="preserve">        Running board trim</t>
  </si>
  <si>
    <t xml:space="preserve">        Running board mounting hardware</t>
  </si>
  <si>
    <t xml:space="preserve">        Body sheetmetal</t>
  </si>
  <si>
    <t xml:space="preserve">        Front &amp; Rear  brake drums</t>
  </si>
  <si>
    <t xml:space="preserve">        Front brake actuating levers (arms)</t>
  </si>
  <si>
    <t>fenders, splash aprons, visors and any other exterior painted parts such as running boards, and radiator</t>
  </si>
  <si>
    <t>shells of some commercial models, finish on wood on Station Wagons and other wooden bodies; striping--</t>
  </si>
  <si>
    <t xml:space="preserve">        Brake rods &amp; emergency brake rods</t>
  </si>
  <si>
    <t xml:space="preserve">        Rear emergency brake actuating lever</t>
  </si>
  <si>
    <t xml:space="preserve">        Clevis pins</t>
  </si>
  <si>
    <r>
      <t>Area 8- STEERING COLUMN- (10 points)</t>
    </r>
    <r>
      <rPr>
        <sz val="10"/>
        <rFont val="Arial"/>
        <family val="0"/>
      </rPr>
      <t xml:space="preserve">  Includes: Steering housing,</t>
    </r>
  </si>
  <si>
    <t>column, steering wheel, support bracket, light switch handle and horn button, throttle and spark</t>
  </si>
  <si>
    <t xml:space="preserve">        Seat mechanism</t>
  </si>
  <si>
    <t xml:space="preserve">        Authenticity</t>
  </si>
  <si>
    <t xml:space="preserve">        Steering housing ("lower end" casting)</t>
  </si>
  <si>
    <t xml:space="preserve">        Steering column assembly (2 or 7 tooth)</t>
  </si>
  <si>
    <t xml:space="preserve">        Steering column shaft bushing</t>
  </si>
  <si>
    <t xml:space="preserve">        Steering wheel</t>
  </si>
  <si>
    <t xml:space="preserve">        Steering column support bracket &amp; hdwr</t>
  </si>
  <si>
    <t xml:space="preserve">        Spark &amp; throttle rods</t>
  </si>
  <si>
    <t xml:space="preserve">        Light switch                </t>
  </si>
  <si>
    <t xml:space="preserve">        Horn button and bezel</t>
  </si>
  <si>
    <t xml:space="preserve">        Starter switch &amp; rod</t>
  </si>
  <si>
    <t xml:space="preserve">        Battery cable &amp; grommet</t>
  </si>
  <si>
    <t xml:space="preserve">        Battery ground strap</t>
  </si>
  <si>
    <t xml:space="preserve">        Generator &amp; pulley</t>
  </si>
  <si>
    <t xml:space="preserve">        Generator cutout</t>
  </si>
  <si>
    <t xml:space="preserve">        Spark plugs</t>
  </si>
  <si>
    <t xml:space="preserve">        Coil</t>
  </si>
  <si>
    <t xml:space="preserve">        Bed floor finish</t>
  </si>
  <si>
    <t xml:space="preserve">        Bed floor boards</t>
  </si>
  <si>
    <t xml:space="preserve">        Bed metal strips &amp; cover plate</t>
  </si>
  <si>
    <t xml:space="preserve">        Permanent mounted equipment</t>
  </si>
  <si>
    <t xml:space="preserve">        Headliner</t>
  </si>
  <si>
    <t xml:space="preserve">        Inlet/outlet castings</t>
  </si>
  <si>
    <t xml:space="preserve">        Casting gaskets &amp; mounting hardware</t>
  </si>
  <si>
    <r>
      <t>Area 5- EXHAUST SYSTEM- (10 points)</t>
    </r>
    <r>
      <rPr>
        <sz val="10"/>
        <rFont val="Arial"/>
        <family val="0"/>
      </rPr>
      <t xml:space="preserve">  Includes: Exhaust manifold,</t>
    </r>
  </si>
  <si>
    <t>gasket, muffler with integral inlet and tail pipe, muffler inlet clamp, and muffler tail pipe bracket.</t>
  </si>
  <si>
    <t xml:space="preserve">        Exhaust manifold, studs, clamps/nuts</t>
  </si>
  <si>
    <t xml:space="preserve">        </t>
  </si>
  <si>
    <t xml:space="preserve">        Muffler clamp &amp; assembly hardware</t>
  </si>
  <si>
    <t xml:space="preserve">        Muffler tail pipe bracket, nut &amp; bolt</t>
  </si>
  <si>
    <r>
      <t>Area 6- INSTRUMENTS AND CONTROLS- (15 points)</t>
    </r>
    <r>
      <rPr>
        <sz val="10"/>
        <rFont val="Arial"/>
        <family val="0"/>
      </rPr>
      <t xml:space="preserve">  Includes:</t>
    </r>
  </si>
  <si>
    <t xml:space="preserve">        Windshield trademark/date</t>
  </si>
  <si>
    <t xml:space="preserve">dash light, gear shift and knob, emergency brake handle, choke rod--correctness, plating, finishes, working </t>
  </si>
  <si>
    <t>order.</t>
  </si>
  <si>
    <t xml:space="preserve">        Instrument panel</t>
  </si>
  <si>
    <t xml:space="preserve">        Ammeter</t>
  </si>
  <si>
    <t xml:space="preserve">        Speedometer</t>
  </si>
  <si>
    <t xml:space="preserve">        Dash light</t>
  </si>
  <si>
    <t xml:space="preserve">        Ignition switch face ("popout") &amp; keys</t>
  </si>
  <si>
    <t xml:space="preserve">        Gas gauge</t>
  </si>
  <si>
    <t xml:space="preserve">        Gas tank (inside vehicle)</t>
  </si>
  <si>
    <t xml:space="preserve">                                             subtotal:</t>
  </si>
  <si>
    <t xml:space="preserve">        Front radius rod &amp; assembly hdwr</t>
  </si>
  <si>
    <t xml:space="preserve">        Tie rod and tie rod ends &amp; grease fittings</t>
  </si>
  <si>
    <t xml:space="preserve">        Pitman arm</t>
  </si>
  <si>
    <t xml:space="preserve">        Drag link &amp; grease retainers</t>
  </si>
  <si>
    <t>Class</t>
  </si>
  <si>
    <t>Year</t>
  </si>
  <si>
    <t>Mo.</t>
  </si>
  <si>
    <t>Body Type</t>
  </si>
  <si>
    <t>Judge:</t>
  </si>
  <si>
    <t>Model "A" Supplemental Judging  Sheet</t>
  </si>
  <si>
    <t>SCORE</t>
  </si>
  <si>
    <t>Authenticity---one-half</t>
  </si>
  <si>
    <r>
      <t>Area 7- BRAKE SYSTEM- (15 points)</t>
    </r>
    <r>
      <rPr>
        <sz val="10"/>
        <rFont val="Arial"/>
        <family val="0"/>
      </rPr>
      <t xml:space="preserve">  Includes: Brake and clutch pedals, </t>
    </r>
  </si>
  <si>
    <t xml:space="preserve">        Flywheel housing</t>
  </si>
  <si>
    <t xml:space="preserve">        Floorboard plates (battery &amp; gearshift)</t>
  </si>
  <si>
    <t>service and emergency brake cross shafts, backing plates, brake rods, actuating levers, drums,</t>
  </si>
  <si>
    <t>reinforcing bands (if any)--correctness, working order.  DOES NOT INCLUDE: Emergency brake handle,</t>
  </si>
  <si>
    <t>stop light switch or light(s).</t>
  </si>
  <si>
    <t xml:space="preserve">        Front &amp; Rear backing plates</t>
  </si>
  <si>
    <t xml:space="preserve">        Clutch and brake pedals</t>
  </si>
  <si>
    <t xml:space="preserve">        Brake pedal to service brake rod</t>
  </si>
  <si>
    <t xml:space="preserve">        Service brake cross shaft &amp; hdwr</t>
  </si>
  <si>
    <t xml:space="preserve">        Emergency brake cross shaft &amp; hdwr</t>
  </si>
  <si>
    <t xml:space="preserve">        Rear differential housing</t>
  </si>
  <si>
    <t xml:space="preserve">        Rear axle housings &amp; spring perch balls</t>
  </si>
  <si>
    <t xml:space="preserve">        Rear radius rods</t>
  </si>
  <si>
    <t xml:space="preserve">   </t>
  </si>
  <si>
    <t xml:space="preserve">        Rear brake actuating lever        </t>
  </si>
  <si>
    <t>Model "A" Supplemental Judging Sheet</t>
  </si>
  <si>
    <r>
      <t>Area 2- ELECTRICAL SYSTEM- (25 points)</t>
    </r>
    <r>
      <rPr>
        <sz val="10"/>
        <rFont val="Arial"/>
        <family val="0"/>
      </rPr>
      <t xml:space="preserve"> Includes: Battery, cable,</t>
    </r>
    <r>
      <rPr>
        <b/>
        <sz val="10"/>
        <rFont val="Arial"/>
        <family val="2"/>
      </rPr>
      <t xml:space="preserve"> </t>
    </r>
  </si>
  <si>
    <t>starter, starter switch &amp; rod, generator, cutout, terminal box, distributor, spark plugs, coil, ignition</t>
  </si>
  <si>
    <t>rods--correctness, quality of plating.</t>
  </si>
  <si>
    <t xml:space="preserve">        Front wiring harness &amp; connectors</t>
  </si>
  <si>
    <t xml:space="preserve">        Rear wiring harness &amp; connectors</t>
  </si>
  <si>
    <t xml:space="preserve">        Terminal box, cover, &amp; nuts</t>
  </si>
  <si>
    <t xml:space="preserve">        Terminal box conduit (metal or loom)</t>
  </si>
  <si>
    <t xml:space="preserve">        Cowl light wiring (if applicable)</t>
  </si>
  <si>
    <t xml:space="preserve">        Light switch</t>
  </si>
  <si>
    <t xml:space="preserve">        Stop light switch</t>
  </si>
  <si>
    <t xml:space="preserve">                                                subtotal:</t>
  </si>
  <si>
    <t xml:space="preserve">        Starter</t>
  </si>
  <si>
    <t xml:space="preserve">        Carburetor</t>
  </si>
  <si>
    <t xml:space="preserve">        Gas line to sediment bowl</t>
  </si>
  <si>
    <t xml:space="preserve">        Gas line to carburetor</t>
  </si>
  <si>
    <t xml:space="preserve">        Vacuum line, fittings</t>
  </si>
  <si>
    <t xml:space="preserve">        Shut off valve</t>
  </si>
  <si>
    <t xml:space="preserve">        Fuel filter (sediment bowl)</t>
  </si>
  <si>
    <t xml:space="preserve">                                            subtotal:</t>
  </si>
  <si>
    <t xml:space="preserve">        Distributor</t>
  </si>
  <si>
    <t xml:space="preserve">        Distributor body and spark plug wires</t>
  </si>
  <si>
    <t xml:space="preserve">        Ignition cable</t>
  </si>
  <si>
    <t xml:space="preserve">        500 point total*  (decimal score)</t>
  </si>
  <si>
    <r>
      <t xml:space="preserve">Area 3- COOLING SYSTEM- (15 points) </t>
    </r>
    <r>
      <rPr>
        <sz val="10"/>
        <rFont val="Arial"/>
        <family val="0"/>
      </rPr>
      <t>Includes: radiator, shroud (if any)</t>
    </r>
  </si>
  <si>
    <t>hoses and clamps, water pump, fan, fan belt, water inlet and outlet castings</t>
  </si>
  <si>
    <t xml:space="preserve">        Radiator &amp; shroud (if applicable)</t>
  </si>
  <si>
    <t xml:space="preserve">        Mounting hardware &amp; pads</t>
  </si>
  <si>
    <t xml:space="preserve">        Water pump</t>
  </si>
  <si>
    <t xml:space="preserve">        Pump gaskets &amp; mounting hardware</t>
  </si>
  <si>
    <t xml:space="preserve">        Fan, nut, and cotter pin</t>
  </si>
  <si>
    <t xml:space="preserve">        Fan belt</t>
  </si>
  <si>
    <t xml:space="preserve">        Hoses and clamps</t>
  </si>
  <si>
    <t xml:space="preserve">        Water return pipe &amp; petcock</t>
  </si>
  <si>
    <t xml:space="preserve">        Firewall &amp; inside hood finish</t>
  </si>
  <si>
    <t xml:space="preserve">        Radiator support rods, nuts &amp; washers</t>
  </si>
  <si>
    <t xml:space="preserve">        Exhaust manifold gasket</t>
  </si>
  <si>
    <t xml:space="preserve">        Muffler</t>
  </si>
  <si>
    <t xml:space="preserve">        Cowl lacing and attaching hardware</t>
  </si>
  <si>
    <t xml:space="preserve">        Radiator lacing and attach hardware</t>
  </si>
  <si>
    <t xml:space="preserve">        Starter push-rod grommet</t>
  </si>
  <si>
    <t xml:space="preserve">        Firewall stamped date (28-29 only)</t>
  </si>
  <si>
    <t xml:space="preserve">        Block: color, correct date &amp; numerals</t>
  </si>
  <si>
    <t xml:space="preserve">        Cylinder head</t>
  </si>
  <si>
    <t xml:space="preserve">        Intake manifold</t>
  </si>
  <si>
    <t>Instrument panel, gas gauge, gas tank (inside vehicle), ammeter, ignition switch and keys, speedometer,</t>
  </si>
  <si>
    <t xml:space="preserve">        Front axle</t>
  </si>
  <si>
    <t xml:space="preserve">        Spring perches &amp; nuts</t>
  </si>
  <si>
    <t xml:space="preserve">        King pins, bearings, &amp; assembly hdwr</t>
  </si>
  <si>
    <t xml:space="preserve">        Front springs</t>
  </si>
  <si>
    <t xml:space="preserve">        Front spring clamps &amp; bolts or rivets</t>
  </si>
  <si>
    <t xml:space="preserve">        Front "U" bolts assembly</t>
  </si>
  <si>
    <t xml:space="preserve">        Spindle arms (steering knuckles)</t>
  </si>
  <si>
    <t xml:space="preserve">        Distributor lockscrew &amp; nut</t>
  </si>
  <si>
    <t xml:space="preserve">        Flywheel housing shims</t>
  </si>
  <si>
    <r>
      <t>Area 4- UNDERCARRIAGE- (35 points)</t>
    </r>
    <r>
      <rPr>
        <sz val="10"/>
        <rFont val="Arial"/>
        <family val="0"/>
      </rPr>
      <t xml:space="preserve">  Includes:  Frame assembly,</t>
    </r>
  </si>
  <si>
    <t>running board brackets, fender brackets, axles, springs, radius rods, steering linkage, battery</t>
  </si>
  <si>
    <t xml:space="preserve">        Running board brackets </t>
  </si>
  <si>
    <t xml:space="preserve">        Transmission case</t>
  </si>
  <si>
    <t xml:space="preserve">        Transmission gear shift housing</t>
  </si>
  <si>
    <t xml:space="preserve">        Battery box &amp; attaching hardware</t>
  </si>
  <si>
    <t xml:space="preserve">        Center cross member (frame)</t>
  </si>
  <si>
    <t xml:space="preserve">        "U" joint housing</t>
  </si>
  <si>
    <t xml:space="preserve">        Speedometer gear cap</t>
  </si>
  <si>
    <t xml:space="preserve">        Body bolts</t>
  </si>
  <si>
    <t xml:space="preserve">        Body underside (blocks, panels, color)</t>
  </si>
  <si>
    <t xml:space="preserve">        Chassis component finish (paint/plating)</t>
  </si>
  <si>
    <t>support assembly (box), torque tube, bumper arms and cross brace, underside of body--</t>
  </si>
  <si>
    <t>brake rods, brake cross shafts, spring hangers (shackles), shocks, exhaust system, running</t>
  </si>
  <si>
    <t>boards, or bumpers.</t>
  </si>
  <si>
    <t>correctness of finishes, etc.  DOES NOT INCLUDE:  Wheels, brake drums, backing plates,</t>
  </si>
  <si>
    <t xml:space="preserve">        "general appearance" vehicle leans?</t>
  </si>
  <si>
    <t xml:space="preserve">        Rear spring &amp; "U" bolt assembly</t>
  </si>
  <si>
    <r>
      <t xml:space="preserve">        Open top interior</t>
    </r>
    <r>
      <rPr>
        <u val="single"/>
        <sz val="10"/>
        <rFont val="Arial"/>
        <family val="2"/>
      </rPr>
      <t>/top inside</t>
    </r>
  </si>
  <si>
    <t xml:space="preserve">        Wheel nut tool ( 2 piece)</t>
  </si>
  <si>
    <t xml:space="preserve">        Crank w/o lug wrench</t>
  </si>
  <si>
    <r>
      <t>Area 17A- COMMERCIAL TOOLS- (13 points)</t>
    </r>
    <r>
      <rPr>
        <sz val="10"/>
        <rFont val="Arial"/>
        <family val="0"/>
      </rPr>
      <t xml:space="preserve">  Includes: Tool kit and owners manual as supplied</t>
    </r>
  </si>
  <si>
    <r>
      <t xml:space="preserve">                                          </t>
    </r>
    <r>
      <rPr>
        <b/>
        <sz val="10"/>
        <rFont val="Arial"/>
        <family val="2"/>
      </rPr>
      <t xml:space="preserve"> subtotal:</t>
    </r>
  </si>
  <si>
    <t>(RP) Reproduction Part</t>
  </si>
  <si>
    <t>(IP) Incorrect Part/Material</t>
  </si>
  <si>
    <t>(IF) Incorrect Finish</t>
  </si>
  <si>
    <t>(IA) Incorrect Assembly</t>
  </si>
  <si>
    <t>(PM) Parts Missing</t>
  </si>
  <si>
    <t>Quality---One-half</t>
  </si>
  <si>
    <t>(OR) Over Restored</t>
  </si>
  <si>
    <t xml:space="preserve">        Rear spring clamps &amp; bolts or rivets</t>
  </si>
  <si>
    <t xml:space="preserve">        Torque tube &amp; safety wire</t>
  </si>
  <si>
    <t xml:space="preserve">        Brake rod return spring brackets</t>
  </si>
  <si>
    <t>cable, all wiring and electrical connectors--correctness, finishes, etc.</t>
  </si>
  <si>
    <t xml:space="preserve">        Patent plate/Body plate &amp; hardware</t>
  </si>
  <si>
    <t xml:space="preserve">        Oil pan &amp; drain plug</t>
  </si>
  <si>
    <t xml:space="preserve">        Oil breather pipe &amp; cap</t>
  </si>
  <si>
    <t xml:space="preserve">        Dip stick</t>
  </si>
  <si>
    <t xml:space="preserve">        Timing pin &amp; cover</t>
  </si>
  <si>
    <t xml:space="preserve">        Crankshaft pulley</t>
  </si>
  <si>
    <t xml:space="preserve">        Front engine mount &amp; attaching hardware</t>
  </si>
  <si>
    <t xml:space="preserve">        Rear engine mount &amp; attaching hardware</t>
  </si>
  <si>
    <t xml:space="preserve">        Engine (splash) pans</t>
  </si>
  <si>
    <t xml:space="preserve">        Throttle control assembly and linkages</t>
  </si>
  <si>
    <t xml:space="preserve">        5000 point total</t>
  </si>
  <si>
    <t xml:space="preserve">Tool section </t>
  </si>
  <si>
    <t xml:space="preserve">        Speedometer cable, grommet, &amp; clips</t>
  </si>
  <si>
    <t>ASSIGNED</t>
  </si>
  <si>
    <t>POINTS</t>
  </si>
  <si>
    <t>CODE</t>
  </si>
  <si>
    <t>DEDUCTION</t>
  </si>
  <si>
    <r>
      <t xml:space="preserve"> </t>
    </r>
    <r>
      <rPr>
        <b/>
        <u val="single"/>
        <sz val="10"/>
        <color indexed="39"/>
        <rFont val="Arial"/>
        <family val="0"/>
      </rPr>
      <t xml:space="preserve">  Deduction Code:</t>
    </r>
  </si>
  <si>
    <t>D)  Engine mounts, pans &amp; controls (10 points)</t>
  </si>
  <si>
    <t>C)  Engine (10 points)</t>
  </si>
  <si>
    <t>B)  Firewall area (10 points)</t>
  </si>
  <si>
    <t>A)  Fuel System (10 points)</t>
  </si>
  <si>
    <t>AREA</t>
  </si>
  <si>
    <t xml:space="preserve">TOTAL </t>
  </si>
  <si>
    <t>TABULATION FORM</t>
  </si>
  <si>
    <t>Total 5000 Pts.</t>
  </si>
  <si>
    <t>Total 500 Pts.</t>
  </si>
  <si>
    <t>A)  Wiring &amp; light switches ( 10 points)</t>
  </si>
  <si>
    <t>B)  Starter--Battery--Generator ( 8 points)</t>
  </si>
  <si>
    <t>C)  Ignition system ( 7 points)</t>
  </si>
  <si>
    <t xml:space="preserve">Area 1- ENGINE COMPARTMENT- (40 points) </t>
  </si>
  <si>
    <t xml:space="preserve"> Includes: Engine, fuel system, underside of hood, cowl and radiator lacings,</t>
  </si>
  <si>
    <t xml:space="preserve"> engine pans, engine supports (mounts), correctness, finishes.</t>
  </si>
  <si>
    <t>Cooling System (15 points)</t>
  </si>
  <si>
    <t>Sub Total</t>
  </si>
  <si>
    <t xml:space="preserve">        500 point total</t>
  </si>
  <si>
    <t>D)  Rear undercarriage section (10 points)</t>
  </si>
  <si>
    <t>C)  Mid undercarriage section (10 points)</t>
  </si>
  <si>
    <t>B)  Front undercarriage section (10 points)</t>
  </si>
  <si>
    <t>A)  "Walk around" section (5 points)</t>
  </si>
  <si>
    <t>Exhaust system ( 10 points)</t>
  </si>
  <si>
    <t>subtotal:</t>
  </si>
  <si>
    <t>A)  Instruments ( 10 points)</t>
  </si>
  <si>
    <t>B)  Controls ( 5 points)</t>
  </si>
  <si>
    <t>Brake system ( 15 points)</t>
  </si>
  <si>
    <t>x</t>
  </si>
  <si>
    <t>(If Open Top, place X in box to activate)</t>
  </si>
  <si>
    <t>(If Open Vehicle, place X in box to activate)</t>
  </si>
  <si>
    <t>(If Closed Vehicle, place X in box to activate)</t>
  </si>
  <si>
    <t>Carpets &amp; mats ( 10 points)</t>
  </si>
  <si>
    <t>MAXIMUM</t>
  </si>
  <si>
    <t>TOTAL</t>
  </si>
  <si>
    <t>(If Rear Seat Section, place X in box to activate)</t>
  </si>
  <si>
    <t>(If Rear Trunk Section, place X in box to activate)</t>
  </si>
  <si>
    <t>(If Rumble Seat Section, place X in box to activate)</t>
  </si>
  <si>
    <t>(If Rear Bed/Cargo Section, place X in box to activate)</t>
  </si>
  <si>
    <t>(If Closed Car Headliner, place X in box to activate)</t>
  </si>
  <si>
    <t>(If Soft Top Car Headliner, place X in box to activate)</t>
  </si>
  <si>
    <t>(If Open Top Car Headliner, place X in box to activate)</t>
  </si>
  <si>
    <t>B)  Rear Rumble Seat Section ( 15 points)</t>
  </si>
  <si>
    <t>B)  Rear Trunk Section ( 15 points)</t>
  </si>
  <si>
    <t>B)  Rear Bed/Cargo Section ( 15 points)</t>
  </si>
  <si>
    <t>C)  Closed Car Headliner Section ( 8 points)</t>
  </si>
  <si>
    <t>C)  Soft Top Car Headliner Section ( 8 points)</t>
  </si>
  <si>
    <t>C)  Open Top Car "Headliner" Section (80 points)</t>
  </si>
  <si>
    <t>D)  Interior Door &amp; Windshield Section ( 20 points)</t>
  </si>
  <si>
    <t>E)  Window Trim-Windshield Section ( 6 points)</t>
  </si>
  <si>
    <t>B)  Rear Seat Section ( 15 points)</t>
  </si>
  <si>
    <t>A)  Front Seat Section ( 16 points)</t>
  </si>
  <si>
    <t>A)  Fender section ( 15 points)</t>
  </si>
  <si>
    <t>B)  Running board section ( 15 points)</t>
  </si>
  <si>
    <t>C)  Body section ( 20 points)</t>
  </si>
  <si>
    <t>A)  Fender section ( 12 points)</t>
  </si>
  <si>
    <t>B)  Body &amp; hood section ( 12 points)</t>
  </si>
  <si>
    <t>C)  Pinstripe section ( 6 points)</t>
  </si>
  <si>
    <r>
      <rPr>
        <sz val="10"/>
        <rFont val="Arial"/>
        <family val="0"/>
      </rPr>
      <t xml:space="preserve">    </t>
    </r>
    <r>
      <rPr>
        <i/>
        <sz val="10"/>
        <rFont val="Arial"/>
        <family val="2"/>
      </rPr>
      <t xml:space="preserve">    (Vehicles without optional stripe--full credit)</t>
    </r>
  </si>
  <si>
    <t>A)  Bumper section ( 10 points)</t>
  </si>
  <si>
    <t>B)  Lights &amp; radiator shell section ( 10 points)</t>
  </si>
  <si>
    <t>C)  Other exterior plating section ( 10 points)</t>
  </si>
  <si>
    <t>C)  NOT ACCEPTABLE (for Blue Ribbon judging)</t>
  </si>
  <si>
    <t xml:space="preserve">D)  "Tolerated" accessories ( 0 points)  </t>
  </si>
  <si>
    <t>E)  "Approved" Safety items ( 0 points-not judged)</t>
  </si>
  <si>
    <t xml:space="preserve">        Distributor heat baffle (12/29)</t>
  </si>
  <si>
    <t>B)  Non-Ford "Approved" Section ( 5 points)</t>
  </si>
  <si>
    <t>A)  Ford Authorized Accessories ( 5 points)</t>
  </si>
  <si>
    <t>NA</t>
  </si>
  <si>
    <t>Lamps section ( 15 points)</t>
  </si>
  <si>
    <t>Horn section ( 10 points)</t>
  </si>
  <si>
    <t>Windshield wiper section ( 10 points)</t>
  </si>
  <si>
    <t>Start &amp; Idle section ( 12 points)</t>
  </si>
  <si>
    <t>Shocks &amp; shackles section ( 20 points)</t>
  </si>
  <si>
    <t>OR</t>
  </si>
  <si>
    <t>Steering column ( 10 points)</t>
  </si>
  <si>
    <t>A)  Closed vehicles ( 10 points)</t>
  </si>
  <si>
    <t>B)  Open vehicles ( 10 points)</t>
  </si>
  <si>
    <r>
      <t xml:space="preserve">     </t>
    </r>
    <r>
      <rPr>
        <b/>
        <sz val="12"/>
        <color indexed="10"/>
        <rFont val="Arial"/>
        <family val="0"/>
      </rPr>
      <t xml:space="preserve">   OR...</t>
    </r>
  </si>
  <si>
    <t>A)  Valve stem section ( 13 points)</t>
  </si>
  <si>
    <t>B)  Hubcap-Lug nut section ( 10 points)</t>
  </si>
  <si>
    <t>C)  Wheels &amp; Tires section ( 12 points)</t>
  </si>
  <si>
    <t>1 - Engine Compartment</t>
  </si>
  <si>
    <t>2 - Electrical</t>
  </si>
  <si>
    <t>3 - Cooling</t>
  </si>
  <si>
    <t>4 - Undercarriage</t>
  </si>
  <si>
    <t>5 - Exhaust</t>
  </si>
  <si>
    <t>6 - Instruments &amp; Controls</t>
  </si>
  <si>
    <t>7 - Brakes</t>
  </si>
  <si>
    <t>8 - Steering Column</t>
  </si>
  <si>
    <t>9 - Top</t>
  </si>
  <si>
    <t>10 - Glass</t>
  </si>
  <si>
    <t>11 - Carpets &amp; Mats</t>
  </si>
  <si>
    <t>12 - Interior Trim</t>
  </si>
  <si>
    <t>13 - Sheet Metal</t>
  </si>
  <si>
    <t>14 - Paint &amp; Striping</t>
  </si>
  <si>
    <t>15 - Exterior Plating</t>
  </si>
  <si>
    <t>16 - Accessories</t>
  </si>
  <si>
    <t>17 - Tools</t>
  </si>
  <si>
    <t>18 - Lamps</t>
  </si>
  <si>
    <t>19 - Horn</t>
  </si>
  <si>
    <t>20 - Windshield Wiper</t>
  </si>
  <si>
    <t>21 - Start &amp; Idle</t>
  </si>
  <si>
    <t>22 - Wheels, Tires &amp; Valve Stems</t>
  </si>
  <si>
    <t>23 - Shocks &amp; Shackles</t>
  </si>
  <si>
    <t>5000/500 POINT SYSTEM</t>
  </si>
  <si>
    <t xml:space="preserve">         2012 MAFCA NATIONAL MEET - MARQUETTE, MICHIGAN</t>
  </si>
  <si>
    <t xml:space="preserve">safety items. </t>
  </si>
  <si>
    <r>
      <t xml:space="preserve">        Oil Can</t>
    </r>
    <r>
      <rPr>
        <i/>
        <sz val="10"/>
        <rFont val="Arial"/>
        <family val="2"/>
      </rPr>
      <t xml:space="preserve"> (only applies to pre May 1928)</t>
    </r>
  </si>
  <si>
    <t xml:space="preserve">Model A's with no accessories are to be awarded full points </t>
  </si>
  <si>
    <t>(5000 pt = 50, 500 pt = 5).</t>
  </si>
  <si>
    <r>
      <rPr>
        <b/>
        <sz val="14"/>
        <rFont val="Arial"/>
        <family val="0"/>
      </rPr>
      <t>Area 16 (Accessories):</t>
    </r>
    <r>
      <rPr>
        <sz val="14"/>
        <rFont val="Arial"/>
        <family val="0"/>
      </rPr>
      <t xml:space="preserve"> Model A's with no accessories are to be awarded 5 points.</t>
    </r>
  </si>
  <si>
    <r>
      <t>Area 17A: Oil Can,</t>
    </r>
    <r>
      <rPr>
        <sz val="14"/>
        <rFont val="Arial"/>
        <family val="0"/>
      </rPr>
      <t xml:space="preserve"> 5 points are awarded for an oil can.  All commercial vehicles receive 5 points with or without an Oil Can.</t>
    </r>
  </si>
  <si>
    <r>
      <t xml:space="preserve">Area 17: Oil Can, </t>
    </r>
    <r>
      <rPr>
        <sz val="14"/>
        <rFont val="Arial"/>
        <family val="0"/>
      </rPr>
      <t>0 points are awarded for an oil can.  All vehicles start with 130 points with or without an Oil Can.</t>
    </r>
  </si>
  <si>
    <t xml:space="preserve">registrant files.  </t>
  </si>
  <si>
    <r>
      <rPr>
        <b/>
        <sz val="14"/>
        <rFont val="Arial"/>
        <family val="0"/>
      </rPr>
      <t xml:space="preserve">Getting Started: </t>
    </r>
  </si>
  <si>
    <t>2. Each vehicle judged will require its own score tabulation spreadsheet. Therefore, complete the heading in "Area 1" with the required information</t>
  </si>
  <si>
    <r>
      <rPr>
        <b/>
        <sz val="14"/>
        <rFont val="Arial"/>
        <family val="0"/>
      </rPr>
      <t>Scores</t>
    </r>
    <r>
      <rPr>
        <sz val="14"/>
        <rFont val="Arial"/>
        <family val="0"/>
      </rPr>
      <t xml:space="preserve"> are inserted in column "F" on each sheet.  Note, this spreadsheet is locked and will only allow changes made in column F.</t>
    </r>
  </si>
  <si>
    <r>
      <rPr>
        <b/>
        <sz val="14"/>
        <rFont val="Arial"/>
        <family val="0"/>
      </rPr>
      <t>Area 9, 10, 12, 16, 17 or 17A</t>
    </r>
    <r>
      <rPr>
        <sz val="14"/>
        <rFont val="Arial"/>
        <family val="0"/>
      </rPr>
      <t xml:space="preserve"> contain sections with more than one choice.  Therefore, to "activate" the section of the spreadsheet pertaining to the </t>
    </r>
  </si>
  <si>
    <r>
      <t xml:space="preserve">area being judged, an "X" must be inserted into column "F" pertaining to that section. </t>
    </r>
    <r>
      <rPr>
        <i/>
        <sz val="14"/>
        <rFont val="Arial"/>
        <family val="0"/>
      </rPr>
      <t xml:space="preserve"> (This acts as a switch to activate this area.)</t>
    </r>
  </si>
  <si>
    <r>
      <t xml:space="preserve">Tabulation Sheet: </t>
    </r>
    <r>
      <rPr>
        <sz val="14"/>
        <rFont val="Arial"/>
        <family val="0"/>
      </rPr>
      <t xml:space="preserve">The tabulation sheet accumulates scores from all 23 Area's.  The scores shown are directly linked to each individual sheet. The </t>
    </r>
  </si>
  <si>
    <t>Vehicle Reg #</t>
  </si>
  <si>
    <t>1. Make a backup copy of this spreadsheet with a file name such as "Master Tabulation Program" and keep it separate from your</t>
  </si>
  <si>
    <t>scores shown are based on the 500 point system.</t>
  </si>
  <si>
    <t>in the blue boxes, then save the spreadsheet with the owners name,  vehicle or members registration number. Example:  Johnson 279.xls</t>
  </si>
  <si>
    <r>
      <rPr>
        <b/>
        <sz val="14"/>
        <color indexed="37"/>
        <rFont val="Arial"/>
        <family val="0"/>
      </rPr>
      <t>RED ALERT:</t>
    </r>
    <r>
      <rPr>
        <b/>
        <sz val="14"/>
        <color indexed="10"/>
        <rFont val="Arial"/>
        <family val="0"/>
      </rPr>
      <t xml:space="preserve"> </t>
    </r>
    <r>
      <rPr>
        <sz val="14"/>
        <rFont val="Arial"/>
        <family val="0"/>
      </rPr>
      <t xml:space="preserve">Scores entered that are 70% or less of the maximum score will trigger a </t>
    </r>
    <r>
      <rPr>
        <sz val="14"/>
        <color indexed="37"/>
        <rFont val="Arial"/>
        <family val="0"/>
      </rPr>
      <t>"</t>
    </r>
    <r>
      <rPr>
        <b/>
        <sz val="14"/>
        <color indexed="37"/>
        <rFont val="Arial"/>
        <family val="0"/>
      </rPr>
      <t>RED ALERT</t>
    </r>
    <r>
      <rPr>
        <sz val="14"/>
        <color indexed="37"/>
        <rFont val="Arial"/>
        <family val="0"/>
      </rPr>
      <t>"</t>
    </r>
    <r>
      <rPr>
        <sz val="14"/>
        <rFont val="Arial"/>
        <family val="0"/>
      </rPr>
      <t xml:space="preserve"> to appear in column "E". </t>
    </r>
  </si>
  <si>
    <t>This information is linked to all 23 pages within the spreadsheet and therefore only needs to be entered on page 1.</t>
  </si>
  <si>
    <r>
      <t>INVALID ENTRY: Scores higher</t>
    </r>
    <r>
      <rPr>
        <sz val="14"/>
        <rFont val="Arial"/>
        <family val="0"/>
      </rPr>
      <t xml:space="preserve"> than the alloted points or  "</t>
    </r>
    <r>
      <rPr>
        <b/>
        <sz val="14"/>
        <color indexed="37"/>
        <rFont val="Arial"/>
        <family val="0"/>
      </rPr>
      <t>Letters</t>
    </r>
    <r>
      <rPr>
        <sz val="14"/>
        <rFont val="Arial"/>
        <family val="0"/>
      </rPr>
      <t>" entered in place of a "</t>
    </r>
    <r>
      <rPr>
        <b/>
        <sz val="14"/>
        <color indexed="37"/>
        <rFont val="Arial"/>
        <family val="0"/>
      </rPr>
      <t>Number</t>
    </r>
    <r>
      <rPr>
        <sz val="14"/>
        <rFont val="Arial"/>
        <family val="0"/>
      </rPr>
      <t>" will trigger a "</t>
    </r>
    <r>
      <rPr>
        <b/>
        <sz val="14"/>
        <color indexed="37"/>
        <rFont val="Arial"/>
        <family val="0"/>
      </rPr>
      <t>INVALID ENTRY</t>
    </r>
    <r>
      <rPr>
        <sz val="14"/>
        <rFont val="Arial"/>
        <family val="0"/>
      </rPr>
      <t>" to appear in column "E".</t>
    </r>
  </si>
  <si>
    <t>X</t>
  </si>
  <si>
    <t>WARNINGS</t>
  </si>
  <si>
    <t>TABULATION</t>
  </si>
  <si>
    <t>(If commercial tools place x in box to activate)</t>
  </si>
  <si>
    <t>(If non-commercial tools place x in box to activate)</t>
  </si>
  <si>
    <t>If Ford authorized accessories, place X in box to activate</t>
  </si>
  <si>
    <t>If Non-Ford authorized accessories, place X in box to activate</t>
  </si>
  <si>
    <t>If Closed Top, place X in box to activate</t>
  </si>
  <si>
    <t>If Soft Top, place X in box to activate</t>
  </si>
  <si>
    <t>JUDGE/TABULATION</t>
  </si>
  <si>
    <t>3. Each individual sheet uses the 5000 point system.  The 'Total" scores at the bottom of each sheet are automatically reduced to the 500 point system.</t>
  </si>
  <si>
    <r>
      <rPr>
        <b/>
        <sz val="14"/>
        <color indexed="37"/>
        <rFont val="Arial"/>
        <family val="0"/>
      </rPr>
      <t xml:space="preserve">DOUBLE, TRIPLE OR MULTIPLE SCORE ALERT: </t>
    </r>
    <r>
      <rPr>
        <sz val="14"/>
        <rFont val="Arial"/>
        <family val="0"/>
      </rPr>
      <t>Some spreadsheets offer more than one selection.  If two sections within the same area are</t>
    </r>
  </si>
  <si>
    <t>selected, one of these warnings will appear to alert you.  Remove an "X" from the duplicate choice, etc., to eliminate this warning.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</si>
</sst>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mmmmm\-yy"/>
    <numFmt numFmtId="166" formatCode="0.0"/>
    <numFmt numFmtId="167" formatCode="0.000"/>
    <numFmt numFmtId="168" formatCode="0;\-0;;@"/>
  </numFmts>
  <fonts count="89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6"/>
      <name val="Arial"/>
      <family val="0"/>
    </font>
    <font>
      <b/>
      <sz val="9"/>
      <name val="Arial"/>
      <family val="0"/>
    </font>
    <font>
      <b/>
      <u val="single"/>
      <sz val="10"/>
      <color indexed="39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b/>
      <sz val="20"/>
      <name val="Arial"/>
      <family val="0"/>
    </font>
    <font>
      <b/>
      <sz val="12"/>
      <color indexed="10"/>
      <name val="Arial"/>
      <family val="0"/>
    </font>
    <font>
      <i/>
      <sz val="14"/>
      <name val="Arial"/>
      <family val="0"/>
    </font>
    <font>
      <b/>
      <sz val="14"/>
      <color indexed="10"/>
      <name val="Arial"/>
      <family val="0"/>
    </font>
    <font>
      <sz val="14"/>
      <color indexed="37"/>
      <name val="Arial"/>
      <family val="0"/>
    </font>
    <font>
      <b/>
      <sz val="14"/>
      <color indexed="37"/>
      <name val="Arial"/>
      <family val="0"/>
    </font>
    <font>
      <sz val="9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39"/>
      <name val="Arial"/>
      <family val="0"/>
    </font>
    <font>
      <u val="single"/>
      <sz val="10"/>
      <color indexed="39"/>
      <name val="Arial"/>
      <family val="0"/>
    </font>
    <font>
      <b/>
      <sz val="9"/>
      <color indexed="39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10"/>
      <color indexed="39"/>
      <name val="Arial"/>
      <family val="0"/>
    </font>
    <font>
      <b/>
      <sz val="10"/>
      <color indexed="10"/>
      <name val="Arial"/>
      <family val="0"/>
    </font>
    <font>
      <sz val="12"/>
      <color indexed="10"/>
      <name val="Arial"/>
      <family val="0"/>
    </font>
    <font>
      <b/>
      <sz val="28"/>
      <color indexed="8"/>
      <name val="Arial"/>
      <family val="0"/>
    </font>
    <font>
      <b/>
      <i/>
      <sz val="10"/>
      <color indexed="10"/>
      <name val="Arial"/>
      <family val="0"/>
    </font>
    <font>
      <b/>
      <sz val="14"/>
      <color indexed="39"/>
      <name val="Arial"/>
      <family val="0"/>
    </font>
    <font>
      <sz val="10"/>
      <color indexed="10"/>
      <name val="Arial"/>
      <family val="0"/>
    </font>
    <font>
      <sz val="10"/>
      <color indexed="9"/>
      <name val="Arial"/>
      <family val="0"/>
    </font>
    <font>
      <b/>
      <i/>
      <sz val="9"/>
      <color indexed="1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0000FF"/>
      <name val="Arial"/>
      <family val="0"/>
    </font>
    <font>
      <u val="single"/>
      <sz val="10"/>
      <color rgb="FF0000FF"/>
      <name val="Arial"/>
      <family val="0"/>
    </font>
    <font>
      <b/>
      <sz val="9"/>
      <color rgb="FF0000FF"/>
      <name val="Arial"/>
      <family val="0"/>
    </font>
    <font>
      <b/>
      <sz val="9"/>
      <color rgb="FFFF0000"/>
      <name val="Arial"/>
      <family val="0"/>
    </font>
    <font>
      <b/>
      <sz val="8"/>
      <color rgb="FFFF0000"/>
      <name val="Arial"/>
      <family val="0"/>
    </font>
    <font>
      <sz val="10"/>
      <color rgb="FF0000FF"/>
      <name val="Arial"/>
      <family val="0"/>
    </font>
    <font>
      <b/>
      <sz val="12"/>
      <color rgb="FFFF0000"/>
      <name val="Arial"/>
      <family val="0"/>
    </font>
    <font>
      <b/>
      <sz val="10"/>
      <color rgb="FFFF0000"/>
      <name val="Arial"/>
      <family val="0"/>
    </font>
    <font>
      <b/>
      <sz val="14"/>
      <color rgb="FFFF0000"/>
      <name val="Arial"/>
      <family val="0"/>
    </font>
    <font>
      <sz val="12"/>
      <color rgb="FFFF0000"/>
      <name val="Arial"/>
      <family val="0"/>
    </font>
    <font>
      <b/>
      <sz val="28"/>
      <color theme="1"/>
      <name val="Arial"/>
      <family val="0"/>
    </font>
    <font>
      <b/>
      <i/>
      <sz val="10"/>
      <color rgb="FFFF0000"/>
      <name val="Arial"/>
      <family val="0"/>
    </font>
    <font>
      <b/>
      <sz val="14"/>
      <color rgb="FF0000FF"/>
      <name val="Arial"/>
      <family val="0"/>
    </font>
    <font>
      <sz val="10"/>
      <color rgb="FFFF0000"/>
      <name val="Arial"/>
      <family val="0"/>
    </font>
    <font>
      <sz val="10"/>
      <color theme="0"/>
      <name val="Arial"/>
      <family val="0"/>
    </font>
    <font>
      <b/>
      <sz val="14"/>
      <color rgb="FF800000"/>
      <name val="Arial"/>
      <family val="0"/>
    </font>
    <font>
      <b/>
      <i/>
      <sz val="9"/>
      <color rgb="FFFF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FFF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ck">
        <color rgb="FF0000FF"/>
      </left>
      <right style="thick">
        <color rgb="FF0000FF"/>
      </right>
      <top style="thick">
        <color rgb="FF0000FF"/>
      </top>
      <bottom style="thick">
        <color rgb="FF0000FF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ck">
        <color rgb="FF0000FF"/>
      </left>
      <right>
        <color indexed="63"/>
      </right>
      <top style="thick">
        <color rgb="FF0000FF"/>
      </top>
      <bottom style="thick">
        <color rgb="FF0000FF"/>
      </bottom>
    </border>
    <border>
      <left>
        <color indexed="63"/>
      </left>
      <right style="thick">
        <color rgb="FF0000FF"/>
      </right>
      <top style="thick">
        <color rgb="FF0000FF"/>
      </top>
      <bottom style="thick">
        <color rgb="FF0000F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2" xfId="0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72" fillId="0" borderId="11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1" fontId="72" fillId="0" borderId="14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0" borderId="15" xfId="0" applyFont="1" applyBorder="1" applyAlignment="1" applyProtection="1">
      <alignment horizontal="center"/>
      <protection hidden="1"/>
    </xf>
    <xf numFmtId="0" fontId="74" fillId="0" borderId="13" xfId="0" applyFont="1" applyBorder="1" applyAlignment="1" applyProtection="1">
      <alignment horizontal="center"/>
      <protection hidden="1"/>
    </xf>
    <xf numFmtId="0" fontId="75" fillId="0" borderId="16" xfId="0" applyFont="1" applyBorder="1" applyAlignment="1" applyProtection="1">
      <alignment horizontal="center"/>
      <protection hidden="1"/>
    </xf>
    <xf numFmtId="0" fontId="12" fillId="0" borderId="16" xfId="0" applyFont="1" applyBorder="1" applyAlignment="1" applyProtection="1">
      <alignment horizontal="center"/>
      <protection hidden="1"/>
    </xf>
    <xf numFmtId="0" fontId="12" fillId="0" borderId="17" xfId="0" applyFont="1" applyBorder="1" applyAlignment="1" applyProtection="1">
      <alignment horizontal="center"/>
      <protection hidden="1"/>
    </xf>
    <xf numFmtId="0" fontId="74" fillId="0" borderId="14" xfId="0" applyFont="1" applyBorder="1" applyAlignment="1" applyProtection="1">
      <alignment horizontal="center"/>
      <protection hidden="1"/>
    </xf>
    <xf numFmtId="0" fontId="75" fillId="0" borderId="18" xfId="0" applyFont="1" applyBorder="1" applyAlignment="1" applyProtection="1">
      <alignment horizontal="center"/>
      <protection hidden="1"/>
    </xf>
    <xf numFmtId="0" fontId="12" fillId="0" borderId="18" xfId="0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76" fillId="0" borderId="10" xfId="0" applyFont="1" applyBorder="1" applyAlignment="1" applyProtection="1">
      <alignment horizontal="center"/>
      <protection hidden="1"/>
    </xf>
    <xf numFmtId="0" fontId="76" fillId="0" borderId="0" xfId="0" applyFont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72" fillId="0" borderId="10" xfId="0" applyFont="1" applyBorder="1" applyAlignment="1" applyProtection="1">
      <alignment/>
      <protection hidden="1"/>
    </xf>
    <xf numFmtId="0" fontId="72" fillId="0" borderId="10" xfId="0" applyFont="1" applyBorder="1" applyAlignment="1" applyProtection="1">
      <alignment horizontal="center"/>
      <protection hidden="1"/>
    </xf>
    <xf numFmtId="0" fontId="77" fillId="0" borderId="10" xfId="0" applyFont="1" applyBorder="1" applyAlignment="1" applyProtection="1">
      <alignment/>
      <protection hidden="1"/>
    </xf>
    <xf numFmtId="1" fontId="72" fillId="0" borderId="10" xfId="0" applyNumberFormat="1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right"/>
      <protection hidden="1"/>
    </xf>
    <xf numFmtId="0" fontId="0" fillId="0" borderId="10" xfId="0" applyFont="1" applyBorder="1" applyAlignment="1" applyProtection="1">
      <alignment/>
      <protection hidden="1"/>
    </xf>
    <xf numFmtId="0" fontId="77" fillId="0" borderId="1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1" fontId="72" fillId="0" borderId="0" xfId="0" applyNumberFormat="1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right"/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72" fillId="0" borderId="0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12" fillId="0" borderId="1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9" fillId="0" borderId="1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10" fillId="0" borderId="10" xfId="0" applyFont="1" applyBorder="1" applyAlignment="1" applyProtection="1">
      <alignment/>
      <protection hidden="1"/>
    </xf>
    <xf numFmtId="0" fontId="10" fillId="0" borderId="10" xfId="0" applyFont="1" applyBorder="1" applyAlignment="1" applyProtection="1">
      <alignment horizontal="center"/>
      <protection hidden="1"/>
    </xf>
    <xf numFmtId="0" fontId="10" fillId="0" borderId="11" xfId="0" applyFont="1" applyBorder="1" applyAlignment="1" applyProtection="1">
      <alignment horizontal="center"/>
      <protection hidden="1"/>
    </xf>
    <xf numFmtId="0" fontId="10" fillId="0" borderId="20" xfId="0" applyFont="1" applyBorder="1" applyAlignment="1" applyProtection="1">
      <alignment/>
      <protection hidden="1"/>
    </xf>
    <xf numFmtId="1" fontId="9" fillId="0" borderId="21" xfId="0" applyNumberFormat="1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0" fillId="0" borderId="22" xfId="0" applyFont="1" applyBorder="1" applyAlignment="1" applyProtection="1">
      <alignment/>
      <protection hidden="1"/>
    </xf>
    <xf numFmtId="0" fontId="78" fillId="0" borderId="23" xfId="0" applyFont="1" applyBorder="1" applyAlignment="1" applyProtection="1">
      <alignment horizontal="center"/>
      <protection hidden="1"/>
    </xf>
    <xf numFmtId="0" fontId="10" fillId="0" borderId="23" xfId="0" applyFont="1" applyBorder="1" applyAlignment="1" applyProtection="1">
      <alignment horizontal="center"/>
      <protection hidden="1"/>
    </xf>
    <xf numFmtId="0" fontId="10" fillId="0" borderId="24" xfId="0" applyFont="1" applyBorder="1" applyAlignment="1" applyProtection="1">
      <alignment horizontal="center"/>
      <protection hidden="1"/>
    </xf>
    <xf numFmtId="0" fontId="10" fillId="0" borderId="25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/>
      <protection hidden="1"/>
    </xf>
    <xf numFmtId="0" fontId="79" fillId="0" borderId="10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10" fillId="0" borderId="14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hidden="1"/>
    </xf>
    <xf numFmtId="0" fontId="12" fillId="0" borderId="13" xfId="0" applyFont="1" applyBorder="1" applyAlignment="1" applyProtection="1">
      <alignment horizontal="center"/>
      <protection hidden="1"/>
    </xf>
    <xf numFmtId="0" fontId="12" fillId="0" borderId="14" xfId="0" applyFont="1" applyBorder="1" applyAlignment="1" applyProtection="1">
      <alignment horizontal="center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right"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center"/>
      <protection locked="0"/>
    </xf>
    <xf numFmtId="0" fontId="80" fillId="0" borderId="0" xfId="0" applyFont="1" applyBorder="1" applyAlignment="1" applyProtection="1">
      <alignment horizontal="center"/>
      <protection hidden="1"/>
    </xf>
    <xf numFmtId="0" fontId="0" fillId="33" borderId="11" xfId="0" applyFill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81" fillId="0" borderId="10" xfId="0" applyFont="1" applyBorder="1" applyAlignment="1" applyProtection="1">
      <alignment horizontal="center"/>
      <protection hidden="1"/>
    </xf>
    <xf numFmtId="0" fontId="14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15" fillId="0" borderId="10" xfId="0" applyFont="1" applyBorder="1" applyAlignment="1" applyProtection="1">
      <alignment/>
      <protection hidden="1"/>
    </xf>
    <xf numFmtId="0" fontId="15" fillId="0" borderId="10" xfId="0" applyFont="1" applyBorder="1" applyAlignment="1" applyProtection="1">
      <alignment/>
      <protection hidden="1"/>
    </xf>
    <xf numFmtId="0" fontId="15" fillId="0" borderId="13" xfId="0" applyFont="1" applyBorder="1" applyAlignment="1" applyProtection="1">
      <alignment/>
      <protection hidden="1"/>
    </xf>
    <xf numFmtId="0" fontId="82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1" fontId="15" fillId="0" borderId="0" xfId="0" applyNumberFormat="1" applyFont="1" applyBorder="1" applyAlignment="1" applyProtection="1">
      <alignment horizontal="center"/>
      <protection hidden="1"/>
    </xf>
    <xf numFmtId="1" fontId="15" fillId="0" borderId="0" xfId="0" applyNumberFormat="1" applyFont="1" applyAlignment="1" applyProtection="1">
      <alignment horizontal="center"/>
      <protection hidden="1"/>
    </xf>
    <xf numFmtId="1" fontId="15" fillId="0" borderId="27" xfId="0" applyNumberFormat="1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right"/>
      <protection hidden="1"/>
    </xf>
    <xf numFmtId="0" fontId="0" fillId="0" borderId="29" xfId="0" applyBorder="1" applyAlignment="1" applyProtection="1">
      <alignment/>
      <protection hidden="1"/>
    </xf>
    <xf numFmtId="0" fontId="15" fillId="0" borderId="27" xfId="0" applyFont="1" applyBorder="1" applyAlignment="1" applyProtection="1">
      <alignment horizontal="left"/>
      <protection hidden="1"/>
    </xf>
    <xf numFmtId="0" fontId="15" fillId="0" borderId="10" xfId="0" applyFont="1" applyBorder="1" applyAlignment="1" applyProtection="1">
      <alignment horizontal="center"/>
      <protection hidden="1"/>
    </xf>
    <xf numFmtId="0" fontId="83" fillId="0" borderId="0" xfId="0" applyFont="1" applyAlignment="1" applyProtection="1">
      <alignment/>
      <protection hidden="1"/>
    </xf>
    <xf numFmtId="0" fontId="2" fillId="33" borderId="10" xfId="0" applyFont="1" applyFill="1" applyBorder="1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center"/>
      <protection hidden="1"/>
    </xf>
    <xf numFmtId="2" fontId="72" fillId="0" borderId="10" xfId="0" applyNumberFormat="1" applyFont="1" applyBorder="1" applyAlignment="1" applyProtection="1">
      <alignment horizontal="center"/>
      <protection hidden="1"/>
    </xf>
    <xf numFmtId="2" fontId="2" fillId="0" borderId="10" xfId="0" applyNumberFormat="1" applyFont="1" applyBorder="1" applyAlignment="1" applyProtection="1">
      <alignment horizontal="center"/>
      <protection hidden="1"/>
    </xf>
    <xf numFmtId="2" fontId="84" fillId="0" borderId="0" xfId="0" applyNumberFormat="1" applyFont="1" applyBorder="1" applyAlignment="1" applyProtection="1">
      <alignment horizontal="center"/>
      <protection hidden="1"/>
    </xf>
    <xf numFmtId="2" fontId="84" fillId="0" borderId="0" xfId="0" applyNumberFormat="1" applyFont="1" applyAlignment="1" applyProtection="1">
      <alignment horizontal="center"/>
      <protection hidden="1"/>
    </xf>
    <xf numFmtId="2" fontId="84" fillId="0" borderId="27" xfId="0" applyNumberFormat="1" applyFont="1" applyBorder="1" applyAlignment="1" applyProtection="1">
      <alignment horizontal="center"/>
      <protection hidden="1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1" fontId="2" fillId="0" borderId="14" xfId="0" applyNumberFormat="1" applyFont="1" applyBorder="1" applyAlignment="1" applyProtection="1">
      <alignment horizontal="center"/>
      <protection hidden="1"/>
    </xf>
    <xf numFmtId="2" fontId="9" fillId="0" borderId="10" xfId="0" applyNumberFormat="1" applyFont="1" applyBorder="1" applyAlignment="1" applyProtection="1">
      <alignment horizontal="center"/>
      <protection hidden="1"/>
    </xf>
    <xf numFmtId="2" fontId="2" fillId="33" borderId="10" xfId="0" applyNumberFormat="1" applyFont="1" applyFill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/>
      <protection hidden="1"/>
    </xf>
    <xf numFmtId="0" fontId="2" fillId="0" borderId="28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2" fillId="0" borderId="30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/>
      <protection hidden="1"/>
    </xf>
    <xf numFmtId="0" fontId="72" fillId="0" borderId="31" xfId="0" applyFont="1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locked="0"/>
    </xf>
    <xf numFmtId="0" fontId="79" fillId="0" borderId="26" xfId="0" applyFont="1" applyBorder="1" applyAlignment="1" applyProtection="1">
      <alignment horizontal="right"/>
      <protection hidden="1"/>
    </xf>
    <xf numFmtId="2" fontId="2" fillId="0" borderId="0" xfId="0" applyNumberFormat="1" applyFont="1" applyBorder="1" applyAlignment="1" applyProtection="1">
      <alignment horizontal="center"/>
      <protection hidden="1"/>
    </xf>
    <xf numFmtId="2" fontId="72" fillId="0" borderId="0" xfId="0" applyNumberFormat="1" applyFont="1" applyBorder="1" applyAlignment="1" applyProtection="1">
      <alignment horizontal="center"/>
      <protection hidden="1"/>
    </xf>
    <xf numFmtId="0" fontId="12" fillId="0" borderId="10" xfId="0" applyFont="1" applyBorder="1" applyAlignment="1" applyProtection="1">
      <alignment/>
      <protection hidden="1"/>
    </xf>
    <xf numFmtId="0" fontId="75" fillId="0" borderId="10" xfId="0" applyFont="1" applyBorder="1" applyAlignment="1" applyProtection="1">
      <alignment horizontal="center"/>
      <protection hidden="1"/>
    </xf>
    <xf numFmtId="0" fontId="81" fillId="0" borderId="33" xfId="0" applyFont="1" applyBorder="1" applyAlignment="1" applyProtection="1">
      <alignment horizontal="center"/>
      <protection locked="0"/>
    </xf>
    <xf numFmtId="0" fontId="85" fillId="0" borderId="33" xfId="0" applyFont="1" applyBorder="1" applyAlignment="1" applyProtection="1">
      <alignment horizontal="center"/>
      <protection locked="0"/>
    </xf>
    <xf numFmtId="0" fontId="75" fillId="33" borderId="10" xfId="0" applyFont="1" applyFill="1" applyBorder="1" applyAlignment="1" applyProtection="1">
      <alignment horizontal="center"/>
      <protection hidden="1"/>
    </xf>
    <xf numFmtId="0" fontId="75" fillId="33" borderId="13" xfId="0" applyFont="1" applyFill="1" applyBorder="1" applyAlignment="1" applyProtection="1">
      <alignment horizontal="center"/>
      <protection hidden="1"/>
    </xf>
    <xf numFmtId="0" fontId="23" fillId="0" borderId="10" xfId="0" applyFont="1" applyBorder="1" applyAlignment="1" applyProtection="1">
      <alignment horizontal="center"/>
      <protection hidden="1"/>
    </xf>
    <xf numFmtId="0" fontId="23" fillId="0" borderId="13" xfId="0" applyFont="1" applyBorder="1" applyAlignment="1" applyProtection="1">
      <alignment horizontal="center"/>
      <protection hidden="1"/>
    </xf>
    <xf numFmtId="0" fontId="16" fillId="0" borderId="10" xfId="0" applyFont="1" applyBorder="1" applyAlignment="1" applyProtection="1">
      <alignment horizontal="center"/>
      <protection hidden="1"/>
    </xf>
    <xf numFmtId="0" fontId="76" fillId="33" borderId="10" xfId="0" applyFont="1" applyFill="1" applyBorder="1" applyAlignment="1" applyProtection="1">
      <alignment horizontal="center"/>
      <protection hidden="1"/>
    </xf>
    <xf numFmtId="2" fontId="2" fillId="0" borderId="0" xfId="0" applyNumberFormat="1" applyFont="1" applyAlignment="1" applyProtection="1">
      <alignment horizontal="center"/>
      <protection hidden="1"/>
    </xf>
    <xf numFmtId="0" fontId="86" fillId="0" borderId="0" xfId="0" applyFont="1" applyAlignment="1" applyProtection="1">
      <alignment horizontal="center"/>
      <protection hidden="1"/>
    </xf>
    <xf numFmtId="168" fontId="76" fillId="0" borderId="0" xfId="0" applyNumberFormat="1" applyFont="1" applyAlignment="1" applyProtection="1">
      <alignment horizontal="center"/>
      <protection hidden="1"/>
    </xf>
    <xf numFmtId="168" fontId="76" fillId="0" borderId="10" xfId="0" applyNumberFormat="1" applyFont="1" applyBorder="1" applyAlignment="1" applyProtection="1">
      <alignment horizontal="center"/>
      <protection hidden="1"/>
    </xf>
    <xf numFmtId="0" fontId="76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 horizontal="center" vertical="center"/>
      <protection hidden="1"/>
    </xf>
    <xf numFmtId="168" fontId="75" fillId="0" borderId="0" xfId="0" applyNumberFormat="1" applyFont="1" applyAlignment="1" applyProtection="1">
      <alignment horizontal="center" vertical="center"/>
      <protection hidden="1"/>
    </xf>
    <xf numFmtId="168" fontId="76" fillId="0" borderId="0" xfId="0" applyNumberFormat="1" applyFont="1" applyBorder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168" fontId="76" fillId="0" borderId="10" xfId="0" applyNumberFormat="1" applyFont="1" applyBorder="1" applyAlignment="1" applyProtection="1">
      <alignment horizontal="right"/>
      <protection hidden="1"/>
    </xf>
    <xf numFmtId="2" fontId="0" fillId="0" borderId="0" xfId="0" applyNumberFormat="1" applyFont="1" applyAlignment="1" applyProtection="1">
      <alignment horizontal="center"/>
      <protection hidden="1"/>
    </xf>
    <xf numFmtId="0" fontId="0" fillId="5" borderId="10" xfId="0" applyFill="1" applyBorder="1" applyAlignment="1" applyProtection="1">
      <alignment horizontal="center"/>
      <protection hidden="1"/>
    </xf>
    <xf numFmtId="0" fontId="75" fillId="5" borderId="10" xfId="0" applyFont="1" applyFill="1" applyBorder="1" applyAlignment="1" applyProtection="1">
      <alignment horizontal="center"/>
      <protection hidden="1"/>
    </xf>
    <xf numFmtId="0" fontId="0" fillId="5" borderId="11" xfId="0" applyFill="1" applyBorder="1" applyAlignment="1" applyProtection="1">
      <alignment horizontal="center"/>
      <protection hidden="1"/>
    </xf>
    <xf numFmtId="0" fontId="2" fillId="5" borderId="10" xfId="0" applyFont="1" applyFill="1" applyBorder="1" applyAlignment="1" applyProtection="1">
      <alignment horizontal="right"/>
      <protection hidden="1"/>
    </xf>
    <xf numFmtId="0" fontId="2" fillId="5" borderId="14" xfId="0" applyFont="1" applyFill="1" applyBorder="1" applyAlignment="1" applyProtection="1">
      <alignment horizontal="center"/>
      <protection hidden="1"/>
    </xf>
    <xf numFmtId="0" fontId="0" fillId="4" borderId="10" xfId="0" applyFill="1" applyBorder="1" applyAlignment="1" applyProtection="1">
      <alignment horizontal="center"/>
      <protection hidden="1"/>
    </xf>
    <xf numFmtId="0" fontId="75" fillId="4" borderId="10" xfId="0" applyFont="1" applyFill="1" applyBorder="1" applyAlignment="1" applyProtection="1">
      <alignment horizontal="center"/>
      <protection hidden="1"/>
    </xf>
    <xf numFmtId="0" fontId="0" fillId="4" borderId="11" xfId="0" applyFill="1" applyBorder="1" applyAlignment="1" applyProtection="1">
      <alignment horizontal="center"/>
      <protection hidden="1"/>
    </xf>
    <xf numFmtId="0" fontId="2" fillId="4" borderId="10" xfId="0" applyFont="1" applyFill="1" applyBorder="1" applyAlignment="1" applyProtection="1">
      <alignment horizontal="right"/>
      <protection hidden="1"/>
    </xf>
    <xf numFmtId="0" fontId="2" fillId="4" borderId="14" xfId="0" applyFont="1" applyFill="1" applyBorder="1" applyAlignment="1" applyProtection="1">
      <alignment horizontal="center"/>
      <protection hidden="1"/>
    </xf>
    <xf numFmtId="0" fontId="0" fillId="34" borderId="10" xfId="0" applyFill="1" applyBorder="1" applyAlignment="1" applyProtection="1">
      <alignment horizontal="center"/>
      <protection hidden="1"/>
    </xf>
    <xf numFmtId="0" fontId="75" fillId="34" borderId="10" xfId="0" applyFont="1" applyFill="1" applyBorder="1" applyAlignment="1" applyProtection="1">
      <alignment horizontal="center"/>
      <protection hidden="1"/>
    </xf>
    <xf numFmtId="0" fontId="0" fillId="34" borderId="11" xfId="0" applyFill="1" applyBorder="1" applyAlignment="1" applyProtection="1">
      <alignment horizontal="center"/>
      <protection hidden="1"/>
    </xf>
    <xf numFmtId="0" fontId="2" fillId="34" borderId="10" xfId="0" applyFont="1" applyFill="1" applyBorder="1" applyAlignment="1" applyProtection="1">
      <alignment horizontal="right"/>
      <protection hidden="1"/>
    </xf>
    <xf numFmtId="0" fontId="2" fillId="34" borderId="14" xfId="0" applyFont="1" applyFill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0" fillId="2" borderId="10" xfId="0" applyFill="1" applyBorder="1" applyAlignment="1" applyProtection="1">
      <alignment horizontal="center"/>
      <protection hidden="1"/>
    </xf>
    <xf numFmtId="0" fontId="85" fillId="2" borderId="33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horizontal="center"/>
      <protection hidden="1"/>
    </xf>
    <xf numFmtId="0" fontId="0" fillId="2" borderId="11" xfId="0" applyFill="1" applyBorder="1" applyAlignment="1" applyProtection="1">
      <alignment horizontal="center"/>
      <protection hidden="1"/>
    </xf>
    <xf numFmtId="0" fontId="2" fillId="2" borderId="10" xfId="0" applyFont="1" applyFill="1" applyBorder="1" applyAlignment="1" applyProtection="1">
      <alignment horizontal="right"/>
      <protection hidden="1"/>
    </xf>
    <xf numFmtId="0" fontId="2" fillId="2" borderId="14" xfId="0" applyFont="1" applyFill="1" applyBorder="1" applyAlignment="1" applyProtection="1">
      <alignment horizontal="center"/>
      <protection hidden="1"/>
    </xf>
    <xf numFmtId="0" fontId="12" fillId="0" borderId="29" xfId="0" applyFont="1" applyBorder="1" applyAlignment="1" applyProtection="1">
      <alignment horizontal="center"/>
      <protection hidden="1"/>
    </xf>
    <xf numFmtId="0" fontId="74" fillId="0" borderId="34" xfId="0" applyFont="1" applyBorder="1" applyAlignment="1" applyProtection="1">
      <alignment horizontal="center"/>
      <protection hidden="1"/>
    </xf>
    <xf numFmtId="0" fontId="75" fillId="0" borderId="19" xfId="0" applyFont="1" applyBorder="1" applyAlignment="1" applyProtection="1">
      <alignment horizontal="center"/>
      <protection hidden="1"/>
    </xf>
    <xf numFmtId="0" fontId="0" fillId="0" borderId="34" xfId="0" applyBorder="1" applyAlignment="1" applyProtection="1">
      <alignment/>
      <protection hidden="1"/>
    </xf>
    <xf numFmtId="0" fontId="0" fillId="0" borderId="34" xfId="0" applyBorder="1" applyAlignment="1" applyProtection="1">
      <alignment horizontal="center"/>
      <protection hidden="1"/>
    </xf>
    <xf numFmtId="0" fontId="2" fillId="34" borderId="35" xfId="0" applyFont="1" applyFill="1" applyBorder="1" applyAlignment="1" applyProtection="1">
      <alignment/>
      <protection hidden="1"/>
    </xf>
    <xf numFmtId="0" fontId="0" fillId="34" borderId="36" xfId="0" applyFill="1" applyBorder="1" applyAlignment="1" applyProtection="1">
      <alignment horizontal="center"/>
      <protection hidden="1"/>
    </xf>
    <xf numFmtId="0" fontId="0" fillId="34" borderId="37" xfId="0" applyFill="1" applyBorder="1" applyAlignment="1" applyProtection="1">
      <alignment horizontal="center"/>
      <protection hidden="1"/>
    </xf>
    <xf numFmtId="0" fontId="0" fillId="34" borderId="38" xfId="0" applyFill="1" applyBorder="1" applyAlignment="1" applyProtection="1">
      <alignment/>
      <protection hidden="1"/>
    </xf>
    <xf numFmtId="0" fontId="0" fillId="34" borderId="39" xfId="0" applyFill="1" applyBorder="1" applyAlignment="1" applyProtection="1">
      <alignment horizontal="center"/>
      <protection locked="0"/>
    </xf>
    <xf numFmtId="0" fontId="0" fillId="34" borderId="40" xfId="0" applyFill="1" applyBorder="1" applyAlignment="1" applyProtection="1">
      <alignment horizontal="center"/>
      <protection locked="0"/>
    </xf>
    <xf numFmtId="0" fontId="2" fillId="34" borderId="38" xfId="0" applyFont="1" applyFill="1" applyBorder="1" applyAlignment="1" applyProtection="1">
      <alignment horizontal="right"/>
      <protection hidden="1"/>
    </xf>
    <xf numFmtId="0" fontId="2" fillId="34" borderId="41" xfId="0" applyFont="1" applyFill="1" applyBorder="1" applyAlignment="1" applyProtection="1">
      <alignment horizontal="center"/>
      <protection hidden="1"/>
    </xf>
    <xf numFmtId="0" fontId="2" fillId="34" borderId="42" xfId="0" applyFont="1" applyFill="1" applyBorder="1" applyAlignment="1" applyProtection="1">
      <alignment/>
      <protection hidden="1"/>
    </xf>
    <xf numFmtId="0" fontId="2" fillId="34" borderId="11" xfId="0" applyFont="1" applyFill="1" applyBorder="1" applyAlignment="1" applyProtection="1">
      <alignment horizontal="center"/>
      <protection hidden="1"/>
    </xf>
    <xf numFmtId="0" fontId="0" fillId="34" borderId="40" xfId="0" applyFill="1" applyBorder="1" applyAlignment="1" applyProtection="1">
      <alignment horizontal="center"/>
      <protection hidden="1"/>
    </xf>
    <xf numFmtId="0" fontId="2" fillId="2" borderId="35" xfId="0" applyFont="1" applyFill="1" applyBorder="1" applyAlignment="1" applyProtection="1">
      <alignment/>
      <protection hidden="1"/>
    </xf>
    <xf numFmtId="0" fontId="2" fillId="2" borderId="36" xfId="0" applyFont="1" applyFill="1" applyBorder="1" applyAlignment="1" applyProtection="1">
      <alignment horizontal="center"/>
      <protection hidden="1"/>
    </xf>
    <xf numFmtId="0" fontId="0" fillId="2" borderId="36" xfId="0" applyFill="1" applyBorder="1" applyAlignment="1" applyProtection="1">
      <alignment horizontal="center"/>
      <protection hidden="1"/>
    </xf>
    <xf numFmtId="0" fontId="0" fillId="2" borderId="37" xfId="0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/>
      <protection hidden="1"/>
    </xf>
    <xf numFmtId="0" fontId="0" fillId="2" borderId="38" xfId="0" applyFont="1" applyFill="1" applyBorder="1" applyAlignment="1" applyProtection="1">
      <alignment/>
      <protection hidden="1"/>
    </xf>
    <xf numFmtId="0" fontId="0" fillId="2" borderId="39" xfId="0" applyFill="1" applyBorder="1" applyAlignment="1" applyProtection="1">
      <alignment horizontal="center"/>
      <protection locked="0"/>
    </xf>
    <xf numFmtId="0" fontId="0" fillId="2" borderId="38" xfId="0" applyFill="1" applyBorder="1" applyAlignment="1" applyProtection="1">
      <alignment/>
      <protection hidden="1"/>
    </xf>
    <xf numFmtId="0" fontId="0" fillId="2" borderId="40" xfId="0" applyFill="1" applyBorder="1" applyAlignment="1" applyProtection="1">
      <alignment horizontal="center"/>
      <protection locked="0"/>
    </xf>
    <xf numFmtId="0" fontId="2" fillId="2" borderId="38" xfId="0" applyFont="1" applyFill="1" applyBorder="1" applyAlignment="1" applyProtection="1">
      <alignment horizontal="right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3" fillId="2" borderId="38" xfId="0" applyFont="1" applyFill="1" applyBorder="1" applyAlignment="1" applyProtection="1">
      <alignment/>
      <protection hidden="1"/>
    </xf>
    <xf numFmtId="0" fontId="0" fillId="2" borderId="39" xfId="0" applyFill="1" applyBorder="1" applyAlignment="1" applyProtection="1">
      <alignment horizontal="center"/>
      <protection hidden="1"/>
    </xf>
    <xf numFmtId="0" fontId="79" fillId="2" borderId="38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right"/>
      <protection hidden="1"/>
    </xf>
    <xf numFmtId="0" fontId="2" fillId="2" borderId="31" xfId="0" applyFont="1" applyFill="1" applyBorder="1" applyAlignment="1" applyProtection="1">
      <alignment horizontal="center"/>
      <protection hidden="1"/>
    </xf>
    <xf numFmtId="0" fontId="2" fillId="2" borderId="11" xfId="0" applyFont="1" applyFill="1" applyBorder="1" applyAlignment="1" applyProtection="1">
      <alignment horizontal="right"/>
      <protection hidden="1"/>
    </xf>
    <xf numFmtId="0" fontId="2" fillId="2" borderId="43" xfId="0" applyFont="1" applyFill="1" applyBorder="1" applyAlignment="1" applyProtection="1">
      <alignment horizontal="center"/>
      <protection hidden="1"/>
    </xf>
    <xf numFmtId="0" fontId="2" fillId="4" borderId="35" xfId="0" applyFont="1" applyFill="1" applyBorder="1" applyAlignment="1" applyProtection="1">
      <alignment/>
      <protection hidden="1"/>
    </xf>
    <xf numFmtId="0" fontId="0" fillId="4" borderId="36" xfId="0" applyFill="1" applyBorder="1" applyAlignment="1" applyProtection="1">
      <alignment horizontal="center"/>
      <protection hidden="1"/>
    </xf>
    <xf numFmtId="0" fontId="0" fillId="4" borderId="37" xfId="0" applyFill="1" applyBorder="1" applyAlignment="1" applyProtection="1">
      <alignment horizontal="center"/>
      <protection hidden="1"/>
    </xf>
    <xf numFmtId="0" fontId="0" fillId="4" borderId="38" xfId="0" applyFill="1" applyBorder="1" applyAlignment="1" applyProtection="1">
      <alignment/>
      <protection hidden="1"/>
    </xf>
    <xf numFmtId="0" fontId="0" fillId="4" borderId="39" xfId="0" applyFill="1" applyBorder="1" applyAlignment="1" applyProtection="1">
      <alignment horizontal="center"/>
      <protection locked="0"/>
    </xf>
    <xf numFmtId="0" fontId="0" fillId="4" borderId="40" xfId="0" applyFill="1" applyBorder="1" applyAlignment="1" applyProtection="1">
      <alignment horizontal="center"/>
      <protection locked="0"/>
    </xf>
    <xf numFmtId="0" fontId="2" fillId="4" borderId="38" xfId="0" applyFont="1" applyFill="1" applyBorder="1" applyAlignment="1" applyProtection="1">
      <alignment horizontal="right"/>
      <protection hidden="1"/>
    </xf>
    <xf numFmtId="0" fontId="2" fillId="4" borderId="41" xfId="0" applyFont="1" applyFill="1" applyBorder="1" applyAlignment="1" applyProtection="1">
      <alignment horizontal="center"/>
      <protection hidden="1"/>
    </xf>
    <xf numFmtId="0" fontId="0" fillId="4" borderId="42" xfId="0" applyFill="1" applyBorder="1" applyAlignment="1" applyProtection="1">
      <alignment/>
      <protection hidden="1"/>
    </xf>
    <xf numFmtId="0" fontId="0" fillId="4" borderId="40" xfId="0" applyFill="1" applyBorder="1" applyAlignment="1" applyProtection="1">
      <alignment horizontal="center"/>
      <protection hidden="1"/>
    </xf>
    <xf numFmtId="0" fontId="0" fillId="5" borderId="35" xfId="0" applyFill="1" applyBorder="1" applyAlignment="1" applyProtection="1">
      <alignment/>
      <protection hidden="1"/>
    </xf>
    <xf numFmtId="0" fontId="0" fillId="5" borderId="36" xfId="0" applyFill="1" applyBorder="1" applyAlignment="1" applyProtection="1">
      <alignment horizontal="center"/>
      <protection hidden="1"/>
    </xf>
    <xf numFmtId="0" fontId="0" fillId="5" borderId="37" xfId="0" applyFill="1" applyBorder="1" applyAlignment="1" applyProtection="1">
      <alignment horizontal="center"/>
      <protection hidden="1"/>
    </xf>
    <xf numFmtId="0" fontId="2" fillId="5" borderId="38" xfId="0" applyFont="1" applyFill="1" applyBorder="1" applyAlignment="1" applyProtection="1">
      <alignment/>
      <protection hidden="1"/>
    </xf>
    <xf numFmtId="0" fontId="0" fillId="5" borderId="39" xfId="0" applyFill="1" applyBorder="1" applyAlignment="1" applyProtection="1">
      <alignment horizontal="center"/>
      <protection hidden="1"/>
    </xf>
    <xf numFmtId="0" fontId="0" fillId="5" borderId="38" xfId="0" applyFill="1" applyBorder="1" applyAlignment="1" applyProtection="1">
      <alignment/>
      <protection hidden="1"/>
    </xf>
    <xf numFmtId="0" fontId="0" fillId="5" borderId="39" xfId="0" applyFill="1" applyBorder="1" applyAlignment="1" applyProtection="1">
      <alignment horizontal="center"/>
      <protection locked="0"/>
    </xf>
    <xf numFmtId="0" fontId="0" fillId="5" borderId="40" xfId="0" applyFill="1" applyBorder="1" applyAlignment="1" applyProtection="1">
      <alignment horizontal="center"/>
      <protection locked="0"/>
    </xf>
    <xf numFmtId="0" fontId="2" fillId="5" borderId="38" xfId="0" applyFont="1" applyFill="1" applyBorder="1" applyAlignment="1" applyProtection="1">
      <alignment horizontal="right"/>
      <protection hidden="1"/>
    </xf>
    <xf numFmtId="0" fontId="2" fillId="5" borderId="41" xfId="0" applyFont="1" applyFill="1" applyBorder="1" applyAlignment="1" applyProtection="1">
      <alignment horizontal="center"/>
      <protection hidden="1"/>
    </xf>
    <xf numFmtId="0" fontId="0" fillId="5" borderId="42" xfId="0" applyFill="1" applyBorder="1" applyAlignment="1" applyProtection="1">
      <alignment/>
      <protection hidden="1"/>
    </xf>
    <xf numFmtId="0" fontId="0" fillId="5" borderId="40" xfId="0" applyFill="1" applyBorder="1" applyAlignment="1" applyProtection="1">
      <alignment horizontal="center"/>
      <protection hidden="1"/>
    </xf>
    <xf numFmtId="0" fontId="75" fillId="2" borderId="10" xfId="0" applyFont="1" applyFill="1" applyBorder="1" applyAlignment="1" applyProtection="1">
      <alignment horizontal="center"/>
      <protection hidden="1"/>
    </xf>
    <xf numFmtId="0" fontId="2" fillId="4" borderId="44" xfId="0" applyFont="1" applyFill="1" applyBorder="1" applyAlignment="1" applyProtection="1">
      <alignment/>
      <protection hidden="1"/>
    </xf>
    <xf numFmtId="0" fontId="85" fillId="4" borderId="33" xfId="0" applyFont="1" applyFill="1" applyBorder="1" applyAlignment="1" applyProtection="1">
      <alignment horizontal="center"/>
      <protection locked="0"/>
    </xf>
    <xf numFmtId="0" fontId="0" fillId="4" borderId="45" xfId="0" applyFill="1" applyBorder="1" applyAlignment="1" applyProtection="1">
      <alignment/>
      <protection hidden="1"/>
    </xf>
    <xf numFmtId="0" fontId="0" fillId="4" borderId="14" xfId="0" applyFill="1" applyBorder="1" applyAlignment="1" applyProtection="1">
      <alignment horizontal="center"/>
      <protection hidden="1"/>
    </xf>
    <xf numFmtId="0" fontId="0" fillId="4" borderId="41" xfId="0" applyFill="1" applyBorder="1" applyAlignment="1" applyProtection="1">
      <alignment horizontal="center"/>
      <protection locked="0"/>
    </xf>
    <xf numFmtId="0" fontId="0" fillId="4" borderId="39" xfId="0" applyFill="1" applyBorder="1" applyAlignment="1" applyProtection="1">
      <alignment horizontal="center"/>
      <protection hidden="1"/>
    </xf>
    <xf numFmtId="0" fontId="79" fillId="4" borderId="38" xfId="0" applyFont="1" applyFill="1" applyBorder="1" applyAlignment="1" applyProtection="1">
      <alignment horizontal="center"/>
      <protection hidden="1"/>
    </xf>
    <xf numFmtId="0" fontId="2" fillId="4" borderId="38" xfId="0" applyFont="1" applyFill="1" applyBorder="1" applyAlignment="1" applyProtection="1">
      <alignment/>
      <protection hidden="1"/>
    </xf>
    <xf numFmtId="0" fontId="0" fillId="4" borderId="38" xfId="0" applyFont="1" applyFill="1" applyBorder="1" applyAlignment="1" applyProtection="1">
      <alignment/>
      <protection hidden="1"/>
    </xf>
    <xf numFmtId="0" fontId="0" fillId="4" borderId="10" xfId="0" applyFont="1" applyFill="1" applyBorder="1" applyAlignment="1" applyProtection="1">
      <alignment horizontal="center"/>
      <protection hidden="1"/>
    </xf>
    <xf numFmtId="0" fontId="2" fillId="4" borderId="42" xfId="0" applyFont="1" applyFill="1" applyBorder="1" applyAlignment="1" applyProtection="1">
      <alignment horizontal="right"/>
      <protection hidden="1"/>
    </xf>
    <xf numFmtId="0" fontId="2" fillId="4" borderId="31" xfId="0" applyFont="1" applyFill="1" applyBorder="1" applyAlignment="1" applyProtection="1">
      <alignment horizontal="center"/>
      <protection hidden="1"/>
    </xf>
    <xf numFmtId="0" fontId="2" fillId="4" borderId="11" xfId="0" applyFont="1" applyFill="1" applyBorder="1" applyAlignment="1" applyProtection="1">
      <alignment horizontal="right"/>
      <protection hidden="1"/>
    </xf>
    <xf numFmtId="0" fontId="2" fillId="4" borderId="43" xfId="0" applyFont="1" applyFill="1" applyBorder="1" applyAlignment="1" applyProtection="1">
      <alignment horizontal="center"/>
      <protection hidden="1"/>
    </xf>
    <xf numFmtId="1" fontId="75" fillId="0" borderId="10" xfId="0" applyNumberFormat="1" applyFont="1" applyBorder="1" applyAlignment="1" applyProtection="1">
      <alignment horizontal="center"/>
      <protection hidden="1"/>
    </xf>
    <xf numFmtId="1" fontId="75" fillId="0" borderId="0" xfId="0" applyNumberFormat="1" applyFont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0" fontId="14" fillId="0" borderId="0" xfId="0" applyFont="1" applyBorder="1" applyAlignment="1">
      <alignment/>
    </xf>
    <xf numFmtId="0" fontId="80" fillId="0" borderId="0" xfId="0" applyFont="1" applyBorder="1" applyAlignment="1">
      <alignment/>
    </xf>
    <xf numFmtId="0" fontId="87" fillId="0" borderId="0" xfId="0" applyFont="1" applyBorder="1" applyAlignment="1">
      <alignment/>
    </xf>
    <xf numFmtId="0" fontId="15" fillId="0" borderId="0" xfId="0" applyFont="1" applyBorder="1" applyAlignment="1">
      <alignment/>
    </xf>
    <xf numFmtId="168" fontId="76" fillId="4" borderId="37" xfId="0" applyNumberFormat="1" applyFont="1" applyFill="1" applyBorder="1" applyAlignment="1" applyProtection="1">
      <alignment horizontal="right"/>
      <protection hidden="1"/>
    </xf>
    <xf numFmtId="168" fontId="76" fillId="4" borderId="10" xfId="0" applyNumberFormat="1" applyFont="1" applyFill="1" applyBorder="1" applyAlignment="1" applyProtection="1">
      <alignment horizontal="right"/>
      <protection hidden="1"/>
    </xf>
    <xf numFmtId="0" fontId="76" fillId="4" borderId="10" xfId="0" applyFont="1" applyFill="1" applyBorder="1" applyAlignment="1" applyProtection="1">
      <alignment horizontal="center"/>
      <protection hidden="1"/>
    </xf>
    <xf numFmtId="168" fontId="76" fillId="2" borderId="10" xfId="0" applyNumberFormat="1" applyFont="1" applyFill="1" applyBorder="1" applyAlignment="1" applyProtection="1">
      <alignment horizontal="right"/>
      <protection hidden="1"/>
    </xf>
    <xf numFmtId="0" fontId="0" fillId="0" borderId="46" xfId="0" applyFont="1" applyBorder="1" applyAlignment="1" applyProtection="1">
      <alignment horizontal="center"/>
      <protection locked="0"/>
    </xf>
    <xf numFmtId="0" fontId="0" fillId="0" borderId="47" xfId="0" applyFont="1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88" fillId="0" borderId="28" xfId="0" applyFont="1" applyBorder="1" applyAlignment="1" applyProtection="1">
      <alignment horizontal="center"/>
      <protection hidden="1"/>
    </xf>
    <xf numFmtId="0" fontId="88" fillId="0" borderId="12" xfId="0" applyFont="1" applyBorder="1" applyAlignment="1" applyProtection="1">
      <alignment horizontal="center"/>
      <protection hidden="1"/>
    </xf>
    <xf numFmtId="0" fontId="88" fillId="0" borderId="26" xfId="0" applyFont="1" applyBorder="1" applyAlignment="1" applyProtection="1">
      <alignment horizontal="center"/>
      <protection hidden="1"/>
    </xf>
    <xf numFmtId="0" fontId="88" fillId="4" borderId="48" xfId="0" applyFont="1" applyFill="1" applyBorder="1" applyAlignment="1" applyProtection="1">
      <alignment horizontal="center"/>
      <protection hidden="1"/>
    </xf>
    <xf numFmtId="0" fontId="88" fillId="4" borderId="28" xfId="0" applyFont="1" applyFill="1" applyBorder="1" applyAlignment="1" applyProtection="1">
      <alignment horizontal="center"/>
      <protection hidden="1"/>
    </xf>
    <xf numFmtId="0" fontId="88" fillId="4" borderId="12" xfId="0" applyFont="1" applyFill="1" applyBorder="1" applyAlignment="1" applyProtection="1">
      <alignment horizontal="center"/>
      <protection hidden="1"/>
    </xf>
    <xf numFmtId="0" fontId="88" fillId="2" borderId="28" xfId="0" applyFont="1" applyFill="1" applyBorder="1" applyAlignment="1" applyProtection="1">
      <alignment horizontal="center"/>
      <protection hidden="1"/>
    </xf>
    <xf numFmtId="0" fontId="88" fillId="2" borderId="12" xfId="0" applyFont="1" applyFill="1" applyBorder="1" applyAlignment="1" applyProtection="1">
      <alignment horizontal="center"/>
      <protection hidden="1"/>
    </xf>
    <xf numFmtId="0" fontId="83" fillId="0" borderId="28" xfId="0" applyFont="1" applyBorder="1" applyAlignment="1" applyProtection="1">
      <alignment horizontal="center"/>
      <protection hidden="1"/>
    </xf>
    <xf numFmtId="0" fontId="83" fillId="0" borderId="26" xfId="0" applyFont="1" applyBorder="1" applyAlignment="1" applyProtection="1">
      <alignment horizontal="center"/>
      <protection hidden="1"/>
    </xf>
    <xf numFmtId="0" fontId="15" fillId="0" borderId="28" xfId="0" applyFont="1" applyBorder="1" applyAlignment="1" applyProtection="1">
      <alignment horizontal="center"/>
      <protection hidden="1"/>
    </xf>
    <xf numFmtId="0" fontId="15" fillId="0" borderId="12" xfId="0" applyFont="1" applyBorder="1" applyAlignment="1" applyProtection="1">
      <alignment horizontal="center"/>
      <protection hidden="1"/>
    </xf>
    <xf numFmtId="0" fontId="82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84" fillId="0" borderId="49" xfId="0" applyFont="1" applyBorder="1" applyAlignment="1" applyProtection="1">
      <alignment horizontal="center"/>
      <protection hidden="1"/>
    </xf>
    <xf numFmtId="0" fontId="84" fillId="0" borderId="30" xfId="0" applyFont="1" applyBorder="1" applyAlignment="1" applyProtection="1">
      <alignment horizontal="center"/>
      <protection hidden="1"/>
    </xf>
    <xf numFmtId="2" fontId="84" fillId="0" borderId="50" xfId="0" applyNumberFormat="1" applyFont="1" applyBorder="1" applyAlignment="1" applyProtection="1">
      <alignment horizontal="center"/>
      <protection hidden="1"/>
    </xf>
    <xf numFmtId="2" fontId="84" fillId="0" borderId="51" xfId="0" applyNumberFormat="1" applyFont="1" applyBorder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B31"/>
  <sheetViews>
    <sheetView tabSelected="1" workbookViewId="0" topLeftCell="A1">
      <selection activeCell="M22" sqref="M22"/>
    </sheetView>
  </sheetViews>
  <sheetFormatPr defaultColWidth="11.421875" defaultRowHeight="12.75"/>
  <cols>
    <col min="1" max="1" width="5.7109375" style="274" customWidth="1"/>
    <col min="2" max="16384" width="10.8515625" style="274" customWidth="1"/>
  </cols>
  <sheetData>
    <row r="2" ht="16.5">
      <c r="B2" s="274" t="s">
        <v>619</v>
      </c>
    </row>
    <row r="3" ht="16.5">
      <c r="B3" s="274" t="s">
        <v>626</v>
      </c>
    </row>
    <row r="4" ht="16.5">
      <c r="B4" s="274" t="s">
        <v>618</v>
      </c>
    </row>
    <row r="6" ht="16.5">
      <c r="B6" s="274" t="s">
        <v>620</v>
      </c>
    </row>
    <row r="7" ht="16.5">
      <c r="B7" s="274" t="s">
        <v>628</v>
      </c>
    </row>
    <row r="8" ht="16.5">
      <c r="B8" s="274" t="s">
        <v>630</v>
      </c>
    </row>
    <row r="10" ht="16.5">
      <c r="B10" s="274" t="s">
        <v>642</v>
      </c>
    </row>
    <row r="12" ht="16.5">
      <c r="B12" s="274" t="s">
        <v>621</v>
      </c>
    </row>
    <row r="14" ht="16.5">
      <c r="B14" s="275" t="s">
        <v>629</v>
      </c>
    </row>
    <row r="16" ht="16.5">
      <c r="B16" s="276" t="s">
        <v>631</v>
      </c>
    </row>
    <row r="18" ht="16.5">
      <c r="B18" s="274" t="s">
        <v>622</v>
      </c>
    </row>
    <row r="19" ht="16.5">
      <c r="B19" s="274" t="s">
        <v>623</v>
      </c>
    </row>
    <row r="21" ht="16.5">
      <c r="B21" s="274" t="s">
        <v>643</v>
      </c>
    </row>
    <row r="22" ht="16.5">
      <c r="B22" s="274" t="s">
        <v>644</v>
      </c>
    </row>
    <row r="24" ht="16.5">
      <c r="B24" s="274" t="s">
        <v>615</v>
      </c>
    </row>
    <row r="26" ht="16.5">
      <c r="B26" s="277" t="s">
        <v>617</v>
      </c>
    </row>
    <row r="28" ht="16.5">
      <c r="B28" s="277" t="s">
        <v>616</v>
      </c>
    </row>
    <row r="30" ht="16.5">
      <c r="B30" s="277" t="s">
        <v>624</v>
      </c>
    </row>
    <row r="31" ht="16.5">
      <c r="B31" s="274" t="s">
        <v>627</v>
      </c>
    </row>
  </sheetData>
  <sheetProtection password="DC32" sheet="1" objects="1" scenarios="1"/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zoomScale="150" zoomScaleNormal="150" workbookViewId="0" topLeftCell="A1">
      <selection activeCell="F29" sqref="F29"/>
    </sheetView>
  </sheetViews>
  <sheetFormatPr defaultColWidth="8.8515625" defaultRowHeight="12.75"/>
  <cols>
    <col min="1" max="1" width="2.421875" style="0" customWidth="1"/>
    <col min="2" max="2" width="36.421875" style="0" customWidth="1"/>
    <col min="3" max="3" width="14.421875" style="0" customWidth="1"/>
    <col min="4" max="4" width="15.8515625" style="0" customWidth="1"/>
    <col min="5" max="5" width="21.140625" style="0" customWidth="1"/>
    <col min="6" max="6" width="12.00390625" style="0" customWidth="1"/>
    <col min="7" max="7" width="12.00390625" style="0" hidden="1" customWidth="1"/>
    <col min="8" max="8" width="11.421875" style="14" hidden="1" customWidth="1"/>
    <col min="9" max="9" width="11.28125" style="0" hidden="1" customWidth="1"/>
    <col min="10" max="10" width="0" style="14" hidden="1" customWidth="1"/>
    <col min="11" max="11" width="20.421875" style="0" hidden="1" customWidth="1"/>
  </cols>
  <sheetData>
    <row r="1" spans="1:11" ht="12">
      <c r="A1" s="15"/>
      <c r="B1" s="15"/>
      <c r="C1" s="15"/>
      <c r="D1" s="15"/>
      <c r="E1" s="15"/>
      <c r="F1" s="15"/>
      <c r="G1" s="15"/>
      <c r="H1" s="66"/>
      <c r="I1" s="15"/>
      <c r="J1" s="66"/>
      <c r="K1" s="15"/>
    </row>
    <row r="2" spans="1:11" ht="12">
      <c r="A2" s="15"/>
      <c r="B2" s="16" t="s">
        <v>374</v>
      </c>
      <c r="C2" s="286">
        <f>'Area 1'!C2:D2</f>
        <v>0</v>
      </c>
      <c r="D2" s="287"/>
      <c r="E2" s="18" t="s">
        <v>375</v>
      </c>
      <c r="F2" s="129">
        <f>'Area 1'!F2:H2</f>
        <v>0</v>
      </c>
      <c r="G2" s="15"/>
      <c r="H2" s="66"/>
      <c r="I2" s="15"/>
      <c r="J2" s="66"/>
      <c r="K2" s="15"/>
    </row>
    <row r="3" spans="1:11" ht="12">
      <c r="A3" s="15"/>
      <c r="B3" s="16" t="s">
        <v>625</v>
      </c>
      <c r="C3" s="286">
        <f>'Area 1'!C3:D3</f>
        <v>0</v>
      </c>
      <c r="D3" s="287"/>
      <c r="E3" s="18" t="s">
        <v>376</v>
      </c>
      <c r="F3" s="129">
        <f>'Area 1'!F3:H3</f>
        <v>0</v>
      </c>
      <c r="G3" s="15"/>
      <c r="H3" s="66"/>
      <c r="I3" s="15"/>
      <c r="J3" s="66"/>
      <c r="K3" s="15"/>
    </row>
    <row r="4" spans="1:11" ht="12.75" thickBot="1">
      <c r="A4" s="15"/>
      <c r="B4" s="20" t="s">
        <v>377</v>
      </c>
      <c r="C4" s="286">
        <f>'Area 1'!C4:D4</f>
        <v>0</v>
      </c>
      <c r="D4" s="287"/>
      <c r="E4" s="21" t="s">
        <v>512</v>
      </c>
      <c r="F4" s="22" t="s">
        <v>513</v>
      </c>
      <c r="G4" s="67"/>
      <c r="H4" s="66"/>
      <c r="I4" s="15"/>
      <c r="J4" s="66"/>
      <c r="K4" s="15"/>
    </row>
    <row r="5" spans="1:11" ht="12">
      <c r="A5" s="15"/>
      <c r="B5" s="18" t="s">
        <v>378</v>
      </c>
      <c r="C5" s="286">
        <f>'Area 1'!C5:D5</f>
        <v>0</v>
      </c>
      <c r="D5" s="287"/>
      <c r="E5" s="23">
        <f>F50</f>
        <v>200</v>
      </c>
      <c r="F5" s="24">
        <f>F51</f>
        <v>20</v>
      </c>
      <c r="G5" s="60"/>
      <c r="H5" s="66"/>
      <c r="I5" s="15"/>
      <c r="J5" s="66"/>
      <c r="K5" s="15"/>
    </row>
    <row r="6" spans="1:11" ht="12">
      <c r="A6" s="15"/>
      <c r="B6" s="15"/>
      <c r="C6" s="25"/>
      <c r="D6" s="25"/>
      <c r="E6" s="25"/>
      <c r="F6" s="25"/>
      <c r="G6" s="25"/>
      <c r="H6" s="66"/>
      <c r="I6" s="15"/>
      <c r="J6" s="66"/>
      <c r="K6" s="15"/>
    </row>
    <row r="7" spans="1:11" s="7" customFormat="1" ht="18">
      <c r="A7" s="68"/>
      <c r="B7" s="26" t="s">
        <v>23</v>
      </c>
      <c r="C7" s="68"/>
      <c r="D7" s="68"/>
      <c r="E7" s="68"/>
      <c r="F7" s="68"/>
      <c r="G7" s="68"/>
      <c r="H7" s="69"/>
      <c r="I7" s="68"/>
      <c r="J7" s="69"/>
      <c r="K7" s="68"/>
    </row>
    <row r="8" spans="1:11" s="7" customFormat="1" ht="15">
      <c r="A8" s="68"/>
      <c r="B8" s="68" t="s">
        <v>24</v>
      </c>
      <c r="C8" s="68"/>
      <c r="D8" s="68"/>
      <c r="E8" s="68"/>
      <c r="F8" s="68"/>
      <c r="G8" s="68"/>
      <c r="H8" s="69"/>
      <c r="I8" s="68"/>
      <c r="J8" s="69"/>
      <c r="K8" s="68"/>
    </row>
    <row r="9" spans="1:11" s="7" customFormat="1" ht="15">
      <c r="A9" s="68"/>
      <c r="B9" s="68" t="s">
        <v>3</v>
      </c>
      <c r="C9" s="68"/>
      <c r="D9" s="68"/>
      <c r="E9" s="68"/>
      <c r="F9" s="68"/>
      <c r="G9" s="68"/>
      <c r="H9" s="69"/>
      <c r="I9" s="68"/>
      <c r="J9" s="69"/>
      <c r="K9" s="68"/>
    </row>
    <row r="10" spans="1:11" ht="12">
      <c r="A10" s="15"/>
      <c r="B10" s="15"/>
      <c r="C10" s="15"/>
      <c r="D10" s="15"/>
      <c r="E10" s="15"/>
      <c r="F10" s="15"/>
      <c r="G10" s="15"/>
      <c r="H10" s="66"/>
      <c r="I10" s="15"/>
      <c r="J10" s="66"/>
      <c r="K10" s="15"/>
    </row>
    <row r="11" spans="1:11" ht="12">
      <c r="A11" s="15"/>
      <c r="B11" s="28" t="s">
        <v>504</v>
      </c>
      <c r="C11" s="29" t="s">
        <v>481</v>
      </c>
      <c r="D11" s="15"/>
      <c r="E11" s="15"/>
      <c r="F11" s="15"/>
      <c r="G11" s="15"/>
      <c r="H11" s="66"/>
      <c r="I11" s="15"/>
      <c r="J11" s="66"/>
      <c r="K11" s="15"/>
    </row>
    <row r="12" spans="1:11" ht="12">
      <c r="A12" s="15"/>
      <c r="B12" s="30" t="s">
        <v>381</v>
      </c>
      <c r="C12" s="15" t="s">
        <v>482</v>
      </c>
      <c r="D12" s="15"/>
      <c r="E12" s="15"/>
      <c r="F12" s="15"/>
      <c r="G12" s="15"/>
      <c r="H12" s="66"/>
      <c r="I12" s="15"/>
      <c r="J12" s="66"/>
      <c r="K12" s="15"/>
    </row>
    <row r="13" spans="1:11" ht="12">
      <c r="A13" s="15"/>
      <c r="B13" s="15" t="s">
        <v>476</v>
      </c>
      <c r="C13" s="15" t="s">
        <v>100</v>
      </c>
      <c r="D13" s="15"/>
      <c r="E13" s="15"/>
      <c r="F13" s="15"/>
      <c r="G13" s="15"/>
      <c r="H13" s="66"/>
      <c r="I13" s="15"/>
      <c r="J13" s="66"/>
      <c r="K13" s="15"/>
    </row>
    <row r="14" spans="1:11" ht="12">
      <c r="A14" s="15"/>
      <c r="B14" s="15" t="s">
        <v>477</v>
      </c>
      <c r="C14" s="15"/>
      <c r="D14" s="15"/>
      <c r="E14" s="15"/>
      <c r="F14" s="15"/>
      <c r="G14" s="15"/>
      <c r="H14" s="66"/>
      <c r="I14" s="15"/>
      <c r="J14" s="66"/>
      <c r="K14" s="15"/>
    </row>
    <row r="15" spans="1:11" ht="12">
      <c r="A15" s="15"/>
      <c r="B15" s="15" t="s">
        <v>478</v>
      </c>
      <c r="C15" s="15"/>
      <c r="D15" s="15"/>
      <c r="E15" s="15"/>
      <c r="F15" s="15"/>
      <c r="G15" s="15"/>
      <c r="H15" s="66"/>
      <c r="I15" s="15"/>
      <c r="J15" s="66"/>
      <c r="K15" s="15"/>
    </row>
    <row r="16" spans="1:11" ht="12">
      <c r="A16" s="15"/>
      <c r="B16" s="15" t="s">
        <v>479</v>
      </c>
      <c r="C16" s="15"/>
      <c r="D16" s="15"/>
      <c r="E16" s="15"/>
      <c r="F16" s="15"/>
      <c r="G16" s="15"/>
      <c r="H16" s="66"/>
      <c r="I16" s="15"/>
      <c r="J16" s="66"/>
      <c r="K16" s="15"/>
    </row>
    <row r="17" spans="1:11" ht="12">
      <c r="A17" s="15"/>
      <c r="B17" s="15" t="s">
        <v>480</v>
      </c>
      <c r="C17" s="15"/>
      <c r="D17" s="15"/>
      <c r="E17" s="15"/>
      <c r="F17" s="15"/>
      <c r="G17" s="15"/>
      <c r="H17" s="66"/>
      <c r="I17" s="15"/>
      <c r="J17" s="66"/>
      <c r="K17" s="15"/>
    </row>
    <row r="18" spans="1:11" s="7" customFormat="1" ht="15">
      <c r="A18" s="68"/>
      <c r="B18" s="68"/>
      <c r="C18" s="68"/>
      <c r="D18" s="68"/>
      <c r="E18" s="68"/>
      <c r="F18" s="68"/>
      <c r="G18" s="68"/>
      <c r="H18" s="69"/>
      <c r="I18" s="68"/>
      <c r="J18" s="69"/>
      <c r="K18" s="68"/>
    </row>
    <row r="19" spans="1:11" s="7" customFormat="1" ht="15">
      <c r="A19" s="68"/>
      <c r="B19" s="68"/>
      <c r="C19" s="31" t="s">
        <v>500</v>
      </c>
      <c r="D19" s="32" t="s">
        <v>503</v>
      </c>
      <c r="E19" s="33" t="s">
        <v>641</v>
      </c>
      <c r="F19" s="34" t="s">
        <v>380</v>
      </c>
      <c r="G19" s="70"/>
      <c r="H19" s="71"/>
      <c r="I19" s="15"/>
      <c r="J19" s="69"/>
      <c r="K19" s="68"/>
    </row>
    <row r="20" spans="1:11" s="7" customFormat="1" ht="15.75" thickBot="1">
      <c r="A20" s="68"/>
      <c r="B20" s="68"/>
      <c r="C20" s="35" t="s">
        <v>501</v>
      </c>
      <c r="D20" s="36" t="s">
        <v>502</v>
      </c>
      <c r="E20" s="202" t="s">
        <v>633</v>
      </c>
      <c r="F20" s="72"/>
      <c r="G20" s="70"/>
      <c r="H20" s="73"/>
      <c r="I20" s="15"/>
      <c r="J20" s="69"/>
      <c r="K20" s="68"/>
    </row>
    <row r="21" spans="1:11" s="7" customFormat="1" ht="15.75" thickBot="1">
      <c r="A21" s="68"/>
      <c r="B21" s="74" t="s">
        <v>25</v>
      </c>
      <c r="C21" s="288" t="s">
        <v>639</v>
      </c>
      <c r="D21" s="289"/>
      <c r="E21" s="170">
        <f>K40</f>
        <v>0</v>
      </c>
      <c r="F21" s="159" t="s">
        <v>632</v>
      </c>
      <c r="G21" s="75"/>
      <c r="H21" s="76"/>
      <c r="I21" s="15"/>
      <c r="J21" s="69">
        <f>IF(F21&gt;0.01,1,0)</f>
        <v>1</v>
      </c>
      <c r="K21" s="68"/>
    </row>
    <row r="22" spans="1:11" s="7" customFormat="1" ht="15">
      <c r="A22" s="68"/>
      <c r="B22" s="77" t="s">
        <v>26</v>
      </c>
      <c r="C22" s="78">
        <v>80</v>
      </c>
      <c r="D22" s="78"/>
      <c r="E22" s="158">
        <f>IF(F22&gt;0,IF(F22&gt;C22,"Invalid Entry",IF(F22&gt;0.7*C22,"","Red Alert")),"Red Alert")</f>
      </c>
      <c r="F22" s="92">
        <v>80</v>
      </c>
      <c r="G22" s="75"/>
      <c r="H22" s="66"/>
      <c r="I22" s="41"/>
      <c r="J22" s="69"/>
      <c r="K22" s="68"/>
    </row>
    <row r="23" spans="1:11" s="7" customFormat="1" ht="15">
      <c r="A23" s="68"/>
      <c r="B23" s="77" t="s">
        <v>27</v>
      </c>
      <c r="C23" s="78">
        <v>50</v>
      </c>
      <c r="D23" s="78"/>
      <c r="E23" s="158">
        <f>IF(F23&gt;0,IF(F23&gt;C23,"Invalid Entry",IF(F23&gt;0.7*C23,"","Red Alert")),"Red Alert")</f>
      </c>
      <c r="F23" s="93">
        <v>50</v>
      </c>
      <c r="G23" s="75"/>
      <c r="H23" s="66"/>
      <c r="I23" s="41"/>
      <c r="J23" s="69"/>
      <c r="K23" s="68"/>
    </row>
    <row r="24" spans="1:11" s="7" customFormat="1" ht="15">
      <c r="A24" s="68"/>
      <c r="B24" s="77" t="s">
        <v>28</v>
      </c>
      <c r="C24" s="78">
        <v>20</v>
      </c>
      <c r="D24" s="78"/>
      <c r="E24" s="158">
        <f>IF(F24&gt;0,IF(F24&gt;C24,"Invalid Entry",IF(F24&gt;0.7*C24,"","Red Alert")),"Red Alert")</f>
      </c>
      <c r="F24" s="93">
        <v>20</v>
      </c>
      <c r="G24" s="75"/>
      <c r="H24" s="66"/>
      <c r="I24" s="41"/>
      <c r="J24" s="69"/>
      <c r="K24" s="68"/>
    </row>
    <row r="25" spans="1:11" s="7" customFormat="1" ht="15.75" thickBot="1">
      <c r="A25" s="68"/>
      <c r="B25" s="77" t="s">
        <v>29</v>
      </c>
      <c r="C25" s="79">
        <v>50</v>
      </c>
      <c r="D25" s="78"/>
      <c r="E25" s="158">
        <f>IF(F25&gt;0,IF(F25&gt;C25,"Invalid Entry",IF(F25&gt;0.7*C25,"","Red Alert")),"Red Alert")</f>
      </c>
      <c r="F25" s="94">
        <v>50</v>
      </c>
      <c r="G25" s="75"/>
      <c r="H25" s="66"/>
      <c r="I25" s="41"/>
      <c r="J25" s="69"/>
      <c r="K25" s="68"/>
    </row>
    <row r="26" spans="1:11" s="7" customFormat="1" ht="15">
      <c r="A26" s="80"/>
      <c r="B26" s="54" t="s">
        <v>528</v>
      </c>
      <c r="C26" s="81">
        <f>SUM(C22:C25)</f>
        <v>200</v>
      </c>
      <c r="D26" s="78"/>
      <c r="E26" s="54" t="s">
        <v>528</v>
      </c>
      <c r="F26" s="82">
        <f>SUM(F22:F25)</f>
        <v>200</v>
      </c>
      <c r="G26" s="83"/>
      <c r="H26" s="66"/>
      <c r="I26" s="15"/>
      <c r="J26" s="69"/>
      <c r="K26" s="68"/>
    </row>
    <row r="27" spans="1:11" s="7" customFormat="1" ht="15.75" thickBot="1">
      <c r="A27" s="84"/>
      <c r="B27" s="85" t="s">
        <v>30</v>
      </c>
      <c r="C27" s="86"/>
      <c r="D27" s="86"/>
      <c r="E27" s="87"/>
      <c r="F27" s="88"/>
      <c r="G27" s="75"/>
      <c r="H27" s="73"/>
      <c r="I27" s="15"/>
      <c r="J27" s="69"/>
      <c r="K27" s="68"/>
    </row>
    <row r="28" spans="1:11" s="7" customFormat="1" ht="15.75" thickBot="1">
      <c r="A28" s="68"/>
      <c r="B28" s="89" t="s">
        <v>31</v>
      </c>
      <c r="C28" s="288" t="s">
        <v>640</v>
      </c>
      <c r="D28" s="290"/>
      <c r="E28" s="170">
        <f>K40</f>
        <v>0</v>
      </c>
      <c r="F28" s="159"/>
      <c r="G28" s="75"/>
      <c r="H28" s="66"/>
      <c r="I28" s="15"/>
      <c r="J28" s="69">
        <f>IF(F28&gt;0.01,1,0)</f>
        <v>0</v>
      </c>
      <c r="K28" s="68"/>
    </row>
    <row r="29" spans="1:11" s="7" customFormat="1" ht="15">
      <c r="A29" s="68"/>
      <c r="B29" s="77" t="s">
        <v>32</v>
      </c>
      <c r="C29" s="78">
        <v>60</v>
      </c>
      <c r="D29" s="78"/>
      <c r="E29" s="158">
        <f aca="true" t="shared" si="0" ref="E29:E36">IF(F29&gt;0,IF(F29&gt;C29,"Invalid Entry",IF(F29&gt;0.7*C29,"","Red Alert")),"Red Alert")</f>
      </c>
      <c r="F29" s="92">
        <v>60</v>
      </c>
      <c r="G29" s="75"/>
      <c r="H29" s="66"/>
      <c r="I29" s="41"/>
      <c r="J29" s="69"/>
      <c r="K29" s="68"/>
    </row>
    <row r="30" spans="1:11" s="7" customFormat="1" ht="15">
      <c r="A30" s="68"/>
      <c r="B30" s="77" t="s">
        <v>33</v>
      </c>
      <c r="C30" s="78">
        <v>60</v>
      </c>
      <c r="D30" s="78"/>
      <c r="E30" s="158">
        <f t="shared" si="0"/>
      </c>
      <c r="F30" s="93">
        <v>60</v>
      </c>
      <c r="G30" s="75"/>
      <c r="H30" s="66"/>
      <c r="I30" s="41"/>
      <c r="J30" s="69"/>
      <c r="K30" s="68"/>
    </row>
    <row r="31" spans="1:11" s="7" customFormat="1" ht="15">
      <c r="A31" s="68"/>
      <c r="B31" s="77" t="s">
        <v>34</v>
      </c>
      <c r="C31" s="78">
        <v>20</v>
      </c>
      <c r="D31" s="78"/>
      <c r="E31" s="158">
        <f t="shared" si="0"/>
      </c>
      <c r="F31" s="93">
        <v>20</v>
      </c>
      <c r="G31" s="75"/>
      <c r="H31" s="66"/>
      <c r="I31" s="41"/>
      <c r="J31" s="69"/>
      <c r="K31" s="68"/>
    </row>
    <row r="32" spans="1:11" s="7" customFormat="1" ht="15">
      <c r="A32" s="68"/>
      <c r="B32" s="77" t="s">
        <v>35</v>
      </c>
      <c r="C32" s="78">
        <v>20</v>
      </c>
      <c r="D32" s="78"/>
      <c r="E32" s="158">
        <f t="shared" si="0"/>
      </c>
      <c r="F32" s="93">
        <v>20</v>
      </c>
      <c r="G32" s="75"/>
      <c r="H32" s="66"/>
      <c r="I32" s="41"/>
      <c r="J32" s="69"/>
      <c r="K32" s="68"/>
    </row>
    <row r="33" spans="1:11" s="7" customFormat="1" ht="15">
      <c r="A33" s="68"/>
      <c r="B33" s="77" t="s">
        <v>36</v>
      </c>
      <c r="C33" s="78">
        <v>10</v>
      </c>
      <c r="D33" s="78"/>
      <c r="E33" s="158">
        <f t="shared" si="0"/>
      </c>
      <c r="F33" s="93">
        <v>10</v>
      </c>
      <c r="G33" s="75"/>
      <c r="H33" s="66"/>
      <c r="I33" s="41"/>
      <c r="J33" s="69"/>
      <c r="K33" s="68"/>
    </row>
    <row r="34" spans="1:11" s="7" customFormat="1" ht="15">
      <c r="A34" s="68"/>
      <c r="B34" s="77" t="s">
        <v>37</v>
      </c>
      <c r="C34" s="78">
        <v>10</v>
      </c>
      <c r="D34" s="78"/>
      <c r="E34" s="158">
        <f t="shared" si="0"/>
      </c>
      <c r="F34" s="93">
        <v>10</v>
      </c>
      <c r="G34" s="75"/>
      <c r="H34" s="66"/>
      <c r="I34" s="41"/>
      <c r="J34" s="69"/>
      <c r="K34" s="68"/>
    </row>
    <row r="35" spans="1:11" s="7" customFormat="1" ht="15">
      <c r="A35" s="68"/>
      <c r="B35" s="77" t="s">
        <v>38</v>
      </c>
      <c r="C35" s="78">
        <v>10</v>
      </c>
      <c r="D35" s="78"/>
      <c r="E35" s="158">
        <f t="shared" si="0"/>
      </c>
      <c r="F35" s="93">
        <v>10</v>
      </c>
      <c r="G35" s="75"/>
      <c r="H35" s="66"/>
      <c r="I35" s="41"/>
      <c r="J35" s="69"/>
      <c r="K35" s="68"/>
    </row>
    <row r="36" spans="1:11" s="7" customFormat="1" ht="15.75" thickBot="1">
      <c r="A36" s="68"/>
      <c r="B36" s="77" t="s">
        <v>0</v>
      </c>
      <c r="C36" s="79">
        <v>10</v>
      </c>
      <c r="D36" s="78"/>
      <c r="E36" s="158">
        <f t="shared" si="0"/>
      </c>
      <c r="F36" s="94">
        <v>10</v>
      </c>
      <c r="G36" s="75"/>
      <c r="H36" s="66"/>
      <c r="I36" s="41"/>
      <c r="J36" s="69"/>
      <c r="K36" s="68"/>
    </row>
    <row r="37" spans="1:11" s="7" customFormat="1" ht="15">
      <c r="A37" s="68"/>
      <c r="B37" s="54" t="s">
        <v>528</v>
      </c>
      <c r="C37" s="81">
        <f>SUM(C29:C36)</f>
        <v>200</v>
      </c>
      <c r="D37" s="78"/>
      <c r="E37" s="54" t="s">
        <v>528</v>
      </c>
      <c r="F37" s="82">
        <f>SUM(F29:F36)</f>
        <v>200</v>
      </c>
      <c r="G37" s="83"/>
      <c r="H37" s="69"/>
      <c r="I37" s="68"/>
      <c r="J37" s="69"/>
      <c r="K37" s="68"/>
    </row>
    <row r="38" spans="1:11" s="7" customFormat="1" ht="15.75" thickBot="1">
      <c r="A38" s="84"/>
      <c r="B38" s="85" t="s">
        <v>1</v>
      </c>
      <c r="C38" s="86"/>
      <c r="D38" s="86"/>
      <c r="E38" s="87"/>
      <c r="F38" s="88"/>
      <c r="G38" s="75"/>
      <c r="H38" s="69"/>
      <c r="I38" s="68"/>
      <c r="J38" s="69"/>
      <c r="K38" s="68"/>
    </row>
    <row r="39" spans="1:11" s="7" customFormat="1" ht="15.75" thickBot="1">
      <c r="A39" s="68"/>
      <c r="B39" s="89" t="s">
        <v>2</v>
      </c>
      <c r="C39" s="288" t="s">
        <v>533</v>
      </c>
      <c r="D39" s="289"/>
      <c r="E39" s="170">
        <f>K40</f>
        <v>0</v>
      </c>
      <c r="F39" s="159"/>
      <c r="G39" s="75"/>
      <c r="H39" s="69"/>
      <c r="I39" s="68"/>
      <c r="J39" s="69">
        <f>IF(F39&gt;0.01,1,0)</f>
        <v>0</v>
      </c>
      <c r="K39" s="68"/>
    </row>
    <row r="40" spans="1:11" s="7" customFormat="1" ht="15">
      <c r="A40" s="68"/>
      <c r="B40" s="77" t="s">
        <v>55</v>
      </c>
      <c r="C40" s="78">
        <v>60</v>
      </c>
      <c r="D40" s="78"/>
      <c r="E40" s="158">
        <f aca="true" t="shared" si="1" ref="E40:E47">IF(F40&gt;0,IF(F40&gt;C40,"Invalid Entry",IF(F40&gt;0.7*C40,"","Red Alert")),"Red Alert")</f>
      </c>
      <c r="F40" s="92">
        <v>60</v>
      </c>
      <c r="G40" s="75"/>
      <c r="H40" s="66"/>
      <c r="I40" s="41"/>
      <c r="J40" s="167">
        <f>J21+J28+J39</f>
        <v>1</v>
      </c>
      <c r="K40" s="174">
        <f>IF(J40&gt;1,"DOUBLE/TRIPLE SCORE ALERT",0)</f>
        <v>0</v>
      </c>
    </row>
    <row r="41" spans="1:11" s="7" customFormat="1" ht="15">
      <c r="A41" s="68"/>
      <c r="B41" s="77" t="s">
        <v>56</v>
      </c>
      <c r="C41" s="78">
        <v>60</v>
      </c>
      <c r="D41" s="78"/>
      <c r="E41" s="158">
        <f t="shared" si="1"/>
      </c>
      <c r="F41" s="93">
        <v>60</v>
      </c>
      <c r="G41" s="75"/>
      <c r="H41" s="66"/>
      <c r="I41" s="41"/>
      <c r="J41" s="69"/>
      <c r="K41" s="68"/>
    </row>
    <row r="42" spans="1:11" s="7" customFormat="1" ht="15">
      <c r="A42" s="68"/>
      <c r="B42" s="77" t="s">
        <v>57</v>
      </c>
      <c r="C42" s="78">
        <v>15</v>
      </c>
      <c r="D42" s="78"/>
      <c r="E42" s="158">
        <f t="shared" si="1"/>
      </c>
      <c r="F42" s="93">
        <v>15</v>
      </c>
      <c r="G42" s="75"/>
      <c r="H42" s="66"/>
      <c r="I42" s="41"/>
      <c r="J42" s="69"/>
      <c r="K42" s="68"/>
    </row>
    <row r="43" spans="1:11" s="7" customFormat="1" ht="15">
      <c r="A43" s="68"/>
      <c r="B43" s="77" t="s">
        <v>14</v>
      </c>
      <c r="C43" s="78">
        <v>15</v>
      </c>
      <c r="D43" s="78"/>
      <c r="E43" s="158">
        <f t="shared" si="1"/>
      </c>
      <c r="F43" s="93">
        <v>15</v>
      </c>
      <c r="G43" s="75"/>
      <c r="H43" s="66"/>
      <c r="I43" s="41"/>
      <c r="J43" s="69"/>
      <c r="K43" s="68"/>
    </row>
    <row r="44" spans="1:11" s="7" customFormat="1" ht="15">
      <c r="A44" s="68"/>
      <c r="B44" s="77" t="s">
        <v>15</v>
      </c>
      <c r="C44" s="78">
        <v>15</v>
      </c>
      <c r="D44" s="78"/>
      <c r="E44" s="158">
        <f t="shared" si="1"/>
      </c>
      <c r="F44" s="93">
        <v>15</v>
      </c>
      <c r="G44" s="75"/>
      <c r="H44" s="66"/>
      <c r="I44" s="41"/>
      <c r="J44" s="69"/>
      <c r="K44" s="68"/>
    </row>
    <row r="45" spans="1:11" s="7" customFormat="1" ht="15">
      <c r="A45" s="68"/>
      <c r="B45" s="77" t="s">
        <v>58</v>
      </c>
      <c r="C45" s="78">
        <v>15</v>
      </c>
      <c r="D45" s="78"/>
      <c r="E45" s="158">
        <f t="shared" si="1"/>
      </c>
      <c r="F45" s="93">
        <v>15</v>
      </c>
      <c r="G45" s="75"/>
      <c r="H45" s="66"/>
      <c r="I45" s="41"/>
      <c r="J45" s="69"/>
      <c r="K45" s="68"/>
    </row>
    <row r="46" spans="1:11" s="7" customFormat="1" ht="15">
      <c r="A46" s="68"/>
      <c r="B46" s="77" t="s">
        <v>59</v>
      </c>
      <c r="C46" s="78">
        <v>10</v>
      </c>
      <c r="D46" s="78"/>
      <c r="E46" s="158">
        <f t="shared" si="1"/>
      </c>
      <c r="F46" s="93">
        <v>10</v>
      </c>
      <c r="G46" s="75"/>
      <c r="H46" s="66"/>
      <c r="I46" s="41"/>
      <c r="J46" s="69"/>
      <c r="K46" s="68"/>
    </row>
    <row r="47" spans="1:11" s="7" customFormat="1" ht="15.75" thickBot="1">
      <c r="A47" s="68"/>
      <c r="B47" s="77" t="s">
        <v>60</v>
      </c>
      <c r="C47" s="79">
        <v>10</v>
      </c>
      <c r="D47" s="78"/>
      <c r="E47" s="158">
        <f t="shared" si="1"/>
      </c>
      <c r="F47" s="94">
        <v>10</v>
      </c>
      <c r="G47" s="75"/>
      <c r="H47" s="66"/>
      <c r="I47" s="41"/>
      <c r="J47" s="69"/>
      <c r="K47" s="68"/>
    </row>
    <row r="48" spans="1:11" s="7" customFormat="1" ht="15">
      <c r="A48" s="68"/>
      <c r="B48" s="54" t="s">
        <v>528</v>
      </c>
      <c r="C48" s="82">
        <f>SUM(C40:C47)</f>
        <v>200</v>
      </c>
      <c r="D48" s="39"/>
      <c r="E48" s="54" t="s">
        <v>528</v>
      </c>
      <c r="F48" s="82">
        <f>SUM(F40:F47)</f>
        <v>200</v>
      </c>
      <c r="G48" s="83"/>
      <c r="H48" s="90">
        <f>IF(F21&gt;0.1,F26,0)</f>
        <v>200</v>
      </c>
      <c r="I48" s="15"/>
      <c r="J48" s="69"/>
      <c r="K48" s="68"/>
    </row>
    <row r="49" spans="1:11" s="7" customFormat="1" ht="15">
      <c r="A49" s="68"/>
      <c r="B49" s="39"/>
      <c r="C49" s="39"/>
      <c r="D49" s="39"/>
      <c r="E49" s="39"/>
      <c r="F49" s="39"/>
      <c r="G49" s="51"/>
      <c r="H49" s="90">
        <f>IF(F28&gt;0.1,F37,0)</f>
        <v>0</v>
      </c>
      <c r="I49" s="15"/>
      <c r="J49" s="69"/>
      <c r="K49" s="68"/>
    </row>
    <row r="50" spans="1:11" s="7" customFormat="1" ht="15">
      <c r="A50" s="68"/>
      <c r="B50" s="89" t="s">
        <v>497</v>
      </c>
      <c r="C50" s="91">
        <v>200</v>
      </c>
      <c r="D50" s="39"/>
      <c r="E50" s="39"/>
      <c r="F50" s="145">
        <f>H51</f>
        <v>200</v>
      </c>
      <c r="G50" s="83"/>
      <c r="H50" s="90">
        <f>IF(F39&gt;0.1,F48,0)</f>
        <v>0</v>
      </c>
      <c r="I50" s="30"/>
      <c r="J50" s="69"/>
      <c r="K50" s="68"/>
    </row>
    <row r="51" spans="1:11" s="7" customFormat="1" ht="15">
      <c r="A51" s="68"/>
      <c r="B51" s="89" t="s">
        <v>421</v>
      </c>
      <c r="C51" s="91">
        <v>20</v>
      </c>
      <c r="D51" s="39"/>
      <c r="E51" s="39"/>
      <c r="F51" s="137">
        <f>F50/10</f>
        <v>20</v>
      </c>
      <c r="G51" s="60"/>
      <c r="H51" s="73">
        <f>SUM(H48:H50)</f>
        <v>200</v>
      </c>
      <c r="I51" s="15"/>
      <c r="J51" s="69"/>
      <c r="K51" s="68"/>
    </row>
    <row r="52" spans="1:11" s="7" customFormat="1" ht="15">
      <c r="A52" s="68"/>
      <c r="B52" s="39"/>
      <c r="C52" s="39"/>
      <c r="D52" s="39"/>
      <c r="E52" s="39"/>
      <c r="F52" s="39"/>
      <c r="G52" s="51"/>
      <c r="H52" s="66"/>
      <c r="I52" s="15"/>
      <c r="J52" s="69"/>
      <c r="K52" s="68"/>
    </row>
    <row r="53" spans="1:11" s="7" customFormat="1" ht="15">
      <c r="A53" s="68"/>
      <c r="B53" s="51"/>
      <c r="C53" s="51"/>
      <c r="D53" s="51"/>
      <c r="E53" s="51"/>
      <c r="F53" s="51"/>
      <c r="G53" s="51"/>
      <c r="H53" s="66"/>
      <c r="I53" s="15"/>
      <c r="J53" s="69"/>
      <c r="K53" s="68"/>
    </row>
    <row r="54" spans="1:11" s="7" customFormat="1" ht="15">
      <c r="A54" s="68"/>
      <c r="B54" s="51"/>
      <c r="C54" s="51"/>
      <c r="D54" s="51"/>
      <c r="E54" s="51"/>
      <c r="F54" s="51"/>
      <c r="G54" s="51"/>
      <c r="H54" s="66"/>
      <c r="I54" s="15"/>
      <c r="J54" s="69"/>
      <c r="K54" s="68"/>
    </row>
    <row r="55" spans="1:11" s="7" customFormat="1" ht="15">
      <c r="A55" s="68"/>
      <c r="B55" s="51"/>
      <c r="C55" s="51"/>
      <c r="D55" s="51"/>
      <c r="E55" s="51"/>
      <c r="F55" s="51"/>
      <c r="G55" s="51"/>
      <c r="H55" s="66"/>
      <c r="I55" s="15"/>
      <c r="J55" s="69"/>
      <c r="K55" s="68"/>
    </row>
    <row r="56" spans="1:11" s="7" customFormat="1" ht="15">
      <c r="A56" s="68"/>
      <c r="B56" s="51"/>
      <c r="C56" s="51"/>
      <c r="D56" s="51"/>
      <c r="E56" s="51"/>
      <c r="F56" s="51"/>
      <c r="G56" s="51"/>
      <c r="H56" s="66"/>
      <c r="I56" s="15"/>
      <c r="J56" s="69"/>
      <c r="K56" s="68"/>
    </row>
    <row r="57" spans="1:11" s="7" customFormat="1" ht="15">
      <c r="A57" s="68"/>
      <c r="B57" s="51"/>
      <c r="C57" s="51"/>
      <c r="D57" s="51"/>
      <c r="E57" s="51"/>
      <c r="F57" s="51"/>
      <c r="G57" s="51"/>
      <c r="H57" s="66"/>
      <c r="I57" s="30"/>
      <c r="J57" s="69"/>
      <c r="K57" s="68"/>
    </row>
    <row r="58" spans="1:11" s="7" customFormat="1" ht="15">
      <c r="A58" s="68"/>
      <c r="B58" s="51"/>
      <c r="C58" s="51"/>
      <c r="D58" s="51"/>
      <c r="E58" s="51"/>
      <c r="F58" s="51"/>
      <c r="G58" s="51"/>
      <c r="H58" s="66"/>
      <c r="I58" s="15"/>
      <c r="J58" s="69"/>
      <c r="K58" s="68"/>
    </row>
    <row r="59" spans="1:11" s="7" customFormat="1" ht="15">
      <c r="A59" s="68"/>
      <c r="B59" s="51"/>
      <c r="C59" s="51"/>
      <c r="D59" s="51"/>
      <c r="E59" s="51"/>
      <c r="F59" s="51"/>
      <c r="G59" s="51"/>
      <c r="H59" s="66"/>
      <c r="I59" s="15"/>
      <c r="J59" s="69"/>
      <c r="K59" s="68"/>
    </row>
    <row r="60" spans="1:11" s="7" customFormat="1" ht="15">
      <c r="A60" s="68"/>
      <c r="B60" s="51"/>
      <c r="C60" s="51"/>
      <c r="D60" s="51"/>
      <c r="E60" s="51"/>
      <c r="F60" s="51"/>
      <c r="G60" s="51"/>
      <c r="H60" s="66"/>
      <c r="I60" s="15"/>
      <c r="J60" s="69"/>
      <c r="K60" s="68"/>
    </row>
    <row r="61" spans="1:11" s="7" customFormat="1" ht="15">
      <c r="A61" s="68"/>
      <c r="B61" s="51"/>
      <c r="C61" s="51"/>
      <c r="D61" s="51"/>
      <c r="E61" s="51"/>
      <c r="F61" s="51"/>
      <c r="G61" s="51"/>
      <c r="H61" s="66"/>
      <c r="I61" s="15"/>
      <c r="J61" s="69"/>
      <c r="K61" s="68"/>
    </row>
    <row r="62" spans="2:10" s="7" customFormat="1" ht="15">
      <c r="B62" s="4"/>
      <c r="C62" s="4"/>
      <c r="D62" s="4"/>
      <c r="E62" s="4"/>
      <c r="F62" s="4"/>
      <c r="G62" s="4"/>
      <c r="H62" s="14"/>
      <c r="I62"/>
      <c r="J62" s="175"/>
    </row>
    <row r="63" spans="2:10" s="7" customFormat="1" ht="15">
      <c r="B63" s="3"/>
      <c r="C63" s="3"/>
      <c r="D63" s="4"/>
      <c r="E63" s="4"/>
      <c r="F63" s="4"/>
      <c r="G63" s="4"/>
      <c r="H63" s="14"/>
      <c r="I63"/>
      <c r="J63" s="175"/>
    </row>
    <row r="64" spans="2:7" ht="12">
      <c r="B64" s="4"/>
      <c r="C64" s="4"/>
      <c r="D64" s="4"/>
      <c r="E64" s="4"/>
      <c r="F64" s="4"/>
      <c r="G64" s="4"/>
    </row>
    <row r="65" spans="2:7" ht="12">
      <c r="B65" s="4"/>
      <c r="C65" s="4"/>
      <c r="D65" s="4"/>
      <c r="E65" s="4"/>
      <c r="F65" s="4"/>
      <c r="G65" s="4"/>
    </row>
    <row r="66" spans="2:7" ht="12">
      <c r="B66" s="4"/>
      <c r="C66" s="4"/>
      <c r="D66" s="4"/>
      <c r="E66" s="4"/>
      <c r="F66" s="4"/>
      <c r="G66" s="4"/>
    </row>
    <row r="67" spans="2:7" ht="12">
      <c r="B67" s="4"/>
      <c r="C67" s="4"/>
      <c r="D67" s="4"/>
      <c r="E67" s="4"/>
      <c r="F67" s="4"/>
      <c r="G67" s="4"/>
    </row>
    <row r="68" spans="2:7" ht="12">
      <c r="B68" s="4"/>
      <c r="C68" s="4"/>
      <c r="D68" s="4"/>
      <c r="E68" s="4"/>
      <c r="F68" s="4"/>
      <c r="G68" s="4"/>
    </row>
    <row r="69" spans="2:7" ht="12">
      <c r="B69" s="4"/>
      <c r="C69" s="4"/>
      <c r="D69" s="4"/>
      <c r="E69" s="4"/>
      <c r="F69" s="4"/>
      <c r="G69" s="4"/>
    </row>
    <row r="70" spans="2:7" ht="12">
      <c r="B70" s="4"/>
      <c r="C70" s="4"/>
      <c r="D70" s="4"/>
      <c r="E70" s="4"/>
      <c r="F70" s="4"/>
      <c r="G70" s="4"/>
    </row>
    <row r="71" spans="2:7" ht="12">
      <c r="B71" s="4"/>
      <c r="C71" s="4"/>
      <c r="D71" s="4"/>
      <c r="E71" s="4"/>
      <c r="F71" s="4"/>
      <c r="G71" s="4"/>
    </row>
    <row r="72" spans="2:7" ht="12">
      <c r="B72" s="4"/>
      <c r="C72" s="4"/>
      <c r="D72" s="4"/>
      <c r="E72" s="4"/>
      <c r="F72" s="4"/>
      <c r="G72" s="4"/>
    </row>
    <row r="73" spans="2:7" ht="12">
      <c r="B73" s="4"/>
      <c r="C73" s="4"/>
      <c r="D73" s="4"/>
      <c r="E73" s="4"/>
      <c r="F73" s="4"/>
      <c r="G73" s="4"/>
    </row>
    <row r="74" spans="2:7" ht="12">
      <c r="B74" s="4"/>
      <c r="C74" s="4"/>
      <c r="D74" s="4"/>
      <c r="E74" s="4"/>
      <c r="F74" s="4"/>
      <c r="G74" s="4"/>
    </row>
    <row r="75" spans="2:7" ht="12">
      <c r="B75" s="4"/>
      <c r="C75" s="4"/>
      <c r="D75" s="4"/>
      <c r="E75" s="4"/>
      <c r="F75" s="4"/>
      <c r="G75" s="4"/>
    </row>
    <row r="76" spans="2:7" ht="12">
      <c r="B76" s="3"/>
      <c r="C76" s="3"/>
      <c r="D76" s="4"/>
      <c r="E76" s="4"/>
      <c r="F76" s="4"/>
      <c r="G76" s="4"/>
    </row>
    <row r="77" spans="2:7" ht="12">
      <c r="B77" s="4"/>
      <c r="C77" s="4"/>
      <c r="D77" s="4"/>
      <c r="E77" s="4"/>
      <c r="F77" s="4"/>
      <c r="G77" s="4"/>
    </row>
    <row r="78" spans="2:7" ht="12">
      <c r="B78" s="4"/>
      <c r="C78" s="4"/>
      <c r="D78" s="4"/>
      <c r="E78" s="4"/>
      <c r="F78" s="4"/>
      <c r="G78" s="4"/>
    </row>
    <row r="79" spans="2:7" ht="12">
      <c r="B79" s="4"/>
      <c r="C79" s="4"/>
      <c r="D79" s="4"/>
      <c r="E79" s="4"/>
      <c r="F79" s="4"/>
      <c r="G79" s="4"/>
    </row>
    <row r="80" spans="2:7" ht="12">
      <c r="B80" s="4"/>
      <c r="C80" s="4"/>
      <c r="D80" s="4"/>
      <c r="E80" s="4"/>
      <c r="F80" s="4"/>
      <c r="G80" s="4"/>
    </row>
    <row r="81" spans="2:7" ht="12">
      <c r="B81" s="4"/>
      <c r="C81" s="4"/>
      <c r="D81" s="4"/>
      <c r="E81" s="4"/>
      <c r="F81" s="4"/>
      <c r="G81" s="4"/>
    </row>
    <row r="82" spans="2:7" ht="12">
      <c r="B82" s="4"/>
      <c r="C82" s="4"/>
      <c r="D82" s="4"/>
      <c r="E82" s="4"/>
      <c r="F82" s="4"/>
      <c r="G82" s="4"/>
    </row>
    <row r="83" spans="2:7" ht="12">
      <c r="B83" s="4"/>
      <c r="C83" s="4"/>
      <c r="D83" s="4"/>
      <c r="E83" s="4"/>
      <c r="F83" s="4"/>
      <c r="G83" s="4"/>
    </row>
    <row r="84" spans="2:7" ht="12">
      <c r="B84" s="3"/>
      <c r="C84" s="3"/>
      <c r="D84" s="4"/>
      <c r="E84" s="4"/>
      <c r="F84" s="4"/>
      <c r="G84" s="4"/>
    </row>
    <row r="85" spans="2:7" ht="12">
      <c r="B85" s="4"/>
      <c r="C85" s="4"/>
      <c r="D85" s="4"/>
      <c r="E85" s="4"/>
      <c r="F85" s="4"/>
      <c r="G85" s="4"/>
    </row>
    <row r="86" spans="2:7" ht="12">
      <c r="B86" s="3"/>
      <c r="C86" s="3"/>
      <c r="D86" s="4"/>
      <c r="E86" s="4"/>
      <c r="F86" s="4"/>
      <c r="G86" s="4"/>
    </row>
    <row r="87" spans="2:7" ht="12">
      <c r="B87" s="4"/>
      <c r="C87" s="3"/>
      <c r="D87" s="4"/>
      <c r="E87" s="4"/>
      <c r="F87" s="4"/>
      <c r="G87" s="4"/>
    </row>
    <row r="88" spans="2:7" ht="12">
      <c r="B88" s="4"/>
      <c r="C88" s="4"/>
      <c r="D88" s="4"/>
      <c r="E88" s="4"/>
      <c r="F88" s="4"/>
      <c r="G88" s="4"/>
    </row>
    <row r="89" spans="2:7" ht="12">
      <c r="B89" s="4"/>
      <c r="C89" s="4"/>
      <c r="D89" s="4"/>
      <c r="E89" s="4"/>
      <c r="F89" s="4"/>
      <c r="G89" s="4"/>
    </row>
    <row r="90" spans="2:7" ht="12">
      <c r="B90" s="5"/>
      <c r="C90" s="4"/>
      <c r="D90" s="4"/>
      <c r="E90" s="4"/>
      <c r="F90" s="4"/>
      <c r="G90" s="4"/>
    </row>
    <row r="91" spans="2:7" ht="12">
      <c r="B91" s="6"/>
      <c r="C91" s="4"/>
      <c r="D91" s="4"/>
      <c r="E91" s="4"/>
      <c r="F91" s="4"/>
      <c r="G91" s="4"/>
    </row>
  </sheetData>
  <sheetProtection password="DC32" sheet="1" objects="1" scenarios="1" selectLockedCells="1"/>
  <mergeCells count="7">
    <mergeCell ref="C39:D39"/>
    <mergeCell ref="C3:D3"/>
    <mergeCell ref="C2:D2"/>
    <mergeCell ref="C4:D4"/>
    <mergeCell ref="C5:D5"/>
    <mergeCell ref="C21:D21"/>
    <mergeCell ref="C28:D28"/>
  </mergeCells>
  <printOptions horizontalCentered="1"/>
  <pageMargins left="0.25" right="0.25" top="0.75" bottom="0.75" header="0.5" footer="0.5"/>
  <pageSetup fitToHeight="1" fitToWidth="1" horizontalDpi="300" verticalDpi="300" orientation="portrait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4"/>
  <sheetViews>
    <sheetView zoomScale="150" zoomScaleNormal="150" workbookViewId="0" topLeftCell="A13">
      <selection activeCell="F23" sqref="F23"/>
    </sheetView>
  </sheetViews>
  <sheetFormatPr defaultColWidth="8.8515625" defaultRowHeight="12.75"/>
  <cols>
    <col min="1" max="1" width="2.7109375" style="0" customWidth="1"/>
    <col min="2" max="2" width="39.7109375" style="0" customWidth="1"/>
    <col min="3" max="3" width="13.7109375" style="0" customWidth="1"/>
    <col min="4" max="4" width="20.421875" style="0" customWidth="1"/>
    <col min="5" max="5" width="17.28125" style="0" customWidth="1"/>
    <col min="6" max="6" width="12.7109375" style="0" customWidth="1"/>
    <col min="7" max="7" width="11.421875" style="0" customWidth="1"/>
    <col min="8" max="8" width="10.421875" style="0" hidden="1" customWidth="1"/>
    <col min="9" max="9" width="16.7109375" style="0" hidden="1" customWidth="1"/>
    <col min="10" max="10" width="13.7109375" style="0" customWidth="1"/>
  </cols>
  <sheetData>
    <row r="1" spans="1:10" ht="12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ht="12">
      <c r="A2" s="15"/>
      <c r="B2" s="16" t="s">
        <v>374</v>
      </c>
      <c r="C2" s="286">
        <f>'Area 1'!C2:D2</f>
        <v>0</v>
      </c>
      <c r="D2" s="287"/>
      <c r="E2" s="18" t="s">
        <v>375</v>
      </c>
      <c r="F2" s="129">
        <f>'Area 1'!F2:H2</f>
        <v>0</v>
      </c>
      <c r="G2" s="15"/>
      <c r="H2" s="15"/>
      <c r="I2" s="15"/>
      <c r="J2" s="15"/>
    </row>
    <row r="3" spans="1:10" ht="12">
      <c r="A3" s="15"/>
      <c r="B3" s="16" t="s">
        <v>625</v>
      </c>
      <c r="C3" s="286">
        <f>'Area 1'!C3:D3</f>
        <v>0</v>
      </c>
      <c r="D3" s="287"/>
      <c r="E3" s="18" t="s">
        <v>376</v>
      </c>
      <c r="F3" s="129">
        <f>'Area 1'!F3:H3</f>
        <v>0</v>
      </c>
      <c r="G3" s="15"/>
      <c r="H3" s="15"/>
      <c r="I3" s="15"/>
      <c r="J3" s="15"/>
    </row>
    <row r="4" spans="1:10" ht="12.75" thickBot="1">
      <c r="A4" s="15"/>
      <c r="B4" s="20" t="s">
        <v>377</v>
      </c>
      <c r="C4" s="286">
        <f>'Area 1'!C4:D4</f>
        <v>0</v>
      </c>
      <c r="D4" s="287"/>
      <c r="E4" s="21" t="s">
        <v>512</v>
      </c>
      <c r="F4" s="22" t="s">
        <v>513</v>
      </c>
      <c r="G4" s="15"/>
      <c r="H4" s="15"/>
      <c r="I4" s="15"/>
      <c r="J4" s="15"/>
    </row>
    <row r="5" spans="1:10" ht="12">
      <c r="A5" s="15"/>
      <c r="B5" s="18" t="s">
        <v>378</v>
      </c>
      <c r="C5" s="286">
        <f>'Area 1'!C5:D5</f>
        <v>0</v>
      </c>
      <c r="D5" s="287"/>
      <c r="E5" s="23">
        <f>F46</f>
        <v>100</v>
      </c>
      <c r="F5" s="24">
        <f>F47</f>
        <v>10</v>
      </c>
      <c r="G5" s="15"/>
      <c r="H5" s="15"/>
      <c r="I5" s="15"/>
      <c r="J5" s="15"/>
    </row>
    <row r="6" spans="1:10" ht="12">
      <c r="A6" s="15"/>
      <c r="B6" s="15"/>
      <c r="C6" s="25"/>
      <c r="D6" s="25"/>
      <c r="E6" s="25"/>
      <c r="F6" s="25"/>
      <c r="G6" s="25"/>
      <c r="H6" s="15"/>
      <c r="I6" s="15"/>
      <c r="J6" s="15"/>
    </row>
    <row r="7" spans="1:10" ht="18">
      <c r="A7" s="15"/>
      <c r="B7" s="26" t="s">
        <v>398</v>
      </c>
      <c r="C7" s="15"/>
      <c r="D7" s="15"/>
      <c r="E7" s="15"/>
      <c r="F7" s="15"/>
      <c r="G7" s="15"/>
      <c r="H7" s="15"/>
      <c r="I7" s="15"/>
      <c r="J7" s="15"/>
    </row>
    <row r="8" spans="1:10" ht="18">
      <c r="A8" s="15"/>
      <c r="B8" s="26" t="s">
        <v>295</v>
      </c>
      <c r="C8" s="15"/>
      <c r="D8" s="15"/>
      <c r="E8" s="15"/>
      <c r="F8" s="15"/>
      <c r="G8" s="15"/>
      <c r="H8" s="15"/>
      <c r="I8" s="15"/>
      <c r="J8" s="15"/>
    </row>
    <row r="9" spans="1:10" ht="12">
      <c r="A9" s="15"/>
      <c r="B9" s="48" t="s">
        <v>296</v>
      </c>
      <c r="C9" s="15"/>
      <c r="D9" s="15"/>
      <c r="E9" s="15"/>
      <c r="F9" s="15"/>
      <c r="G9" s="15"/>
      <c r="H9" s="15"/>
      <c r="I9" s="15"/>
      <c r="J9" s="15"/>
    </row>
    <row r="10" spans="1:10" ht="12">
      <c r="A10" s="15"/>
      <c r="B10" s="48" t="s">
        <v>66</v>
      </c>
      <c r="C10" s="15"/>
      <c r="D10" s="15"/>
      <c r="E10" s="15"/>
      <c r="F10" s="15"/>
      <c r="G10" s="15"/>
      <c r="H10" s="15"/>
      <c r="I10" s="15"/>
      <c r="J10" s="15"/>
    </row>
    <row r="11" spans="1:10" ht="12">
      <c r="A11" s="15"/>
      <c r="B11" s="15" t="s">
        <v>297</v>
      </c>
      <c r="C11" s="15"/>
      <c r="D11" s="15"/>
      <c r="E11" s="15"/>
      <c r="F11" s="15"/>
      <c r="G11" s="15"/>
      <c r="H11" s="15"/>
      <c r="I11" s="15"/>
      <c r="J11" s="15"/>
    </row>
    <row r="12" spans="1:10" ht="12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2">
      <c r="A13" s="15"/>
      <c r="B13" s="28" t="s">
        <v>504</v>
      </c>
      <c r="C13" s="29" t="s">
        <v>481</v>
      </c>
      <c r="D13" s="15"/>
      <c r="E13" s="15"/>
      <c r="F13" s="15"/>
      <c r="G13" s="15"/>
      <c r="H13" s="15"/>
      <c r="I13" s="15"/>
      <c r="J13" s="15"/>
    </row>
    <row r="14" spans="1:10" ht="12">
      <c r="A14" s="15"/>
      <c r="B14" s="30" t="s">
        <v>381</v>
      </c>
      <c r="C14" s="15" t="s">
        <v>482</v>
      </c>
      <c r="D14" s="15"/>
      <c r="E14" s="15"/>
      <c r="F14" s="15"/>
      <c r="G14" s="15"/>
      <c r="H14" s="15"/>
      <c r="I14" s="15"/>
      <c r="J14" s="15"/>
    </row>
    <row r="15" spans="1:10" ht="12">
      <c r="A15" s="15"/>
      <c r="B15" s="15" t="s">
        <v>476</v>
      </c>
      <c r="C15" s="15" t="s">
        <v>100</v>
      </c>
      <c r="D15" s="15"/>
      <c r="E15" s="15"/>
      <c r="F15" s="15"/>
      <c r="G15" s="15"/>
      <c r="H15" s="15"/>
      <c r="I15" s="15"/>
      <c r="J15" s="15"/>
    </row>
    <row r="16" spans="1:10" ht="12">
      <c r="A16" s="15"/>
      <c r="B16" s="15" t="s">
        <v>477</v>
      </c>
      <c r="C16" s="15"/>
      <c r="D16" s="15"/>
      <c r="E16" s="15"/>
      <c r="F16" s="15"/>
      <c r="G16" s="15"/>
      <c r="H16" s="15"/>
      <c r="I16" s="15"/>
      <c r="J16" s="15"/>
    </row>
    <row r="17" spans="1:10" ht="12">
      <c r="A17" s="15"/>
      <c r="B17" s="15" t="s">
        <v>478</v>
      </c>
      <c r="C17" s="15"/>
      <c r="D17" s="15"/>
      <c r="E17" s="15"/>
      <c r="F17" s="15"/>
      <c r="G17" s="15"/>
      <c r="H17" s="15"/>
      <c r="I17" s="15"/>
      <c r="J17" s="15"/>
    </row>
    <row r="18" spans="1:10" ht="12">
      <c r="A18" s="15"/>
      <c r="B18" s="15" t="s">
        <v>479</v>
      </c>
      <c r="C18" s="15"/>
      <c r="D18" s="15"/>
      <c r="E18" s="15"/>
      <c r="F18" s="15"/>
      <c r="G18" s="15"/>
      <c r="H18" s="15"/>
      <c r="I18" s="15"/>
      <c r="J18" s="15"/>
    </row>
    <row r="19" spans="1:10" ht="12">
      <c r="A19" s="15"/>
      <c r="B19" s="15" t="s">
        <v>480</v>
      </c>
      <c r="C19" s="15"/>
      <c r="D19" s="15"/>
      <c r="E19" s="15"/>
      <c r="F19" s="15"/>
      <c r="G19" s="15"/>
      <c r="H19" s="15"/>
      <c r="I19" s="15"/>
      <c r="J19" s="15"/>
    </row>
    <row r="20" spans="1:10" s="7" customFormat="1" ht="15">
      <c r="A20" s="68"/>
      <c r="B20" s="68"/>
      <c r="C20" s="68"/>
      <c r="D20" s="68"/>
      <c r="E20" s="68"/>
      <c r="F20" s="68"/>
      <c r="G20" s="68"/>
      <c r="H20" s="68"/>
      <c r="I20" s="68"/>
      <c r="J20" s="68"/>
    </row>
    <row r="21" spans="1:10" ht="12">
      <c r="A21" s="15"/>
      <c r="B21" s="15"/>
      <c r="C21" s="31" t="s">
        <v>500</v>
      </c>
      <c r="D21" s="32" t="s">
        <v>503</v>
      </c>
      <c r="E21" s="33" t="s">
        <v>641</v>
      </c>
      <c r="F21" s="34" t="s">
        <v>380</v>
      </c>
      <c r="G21" s="15"/>
      <c r="H21" s="15"/>
      <c r="I21" s="15"/>
      <c r="J21" s="15"/>
    </row>
    <row r="22" spans="1:10" ht="12.75" thickBot="1">
      <c r="A22" s="15"/>
      <c r="B22" s="15"/>
      <c r="C22" s="35" t="s">
        <v>501</v>
      </c>
      <c r="D22" s="36" t="s">
        <v>502</v>
      </c>
      <c r="E22" s="37" t="s">
        <v>633</v>
      </c>
      <c r="F22" s="72"/>
      <c r="G22" s="15"/>
      <c r="H22" s="15"/>
      <c r="I22" s="15"/>
      <c r="J22" s="15"/>
    </row>
    <row r="23" spans="1:10" ht="12.75" thickBot="1">
      <c r="A23" s="15"/>
      <c r="B23" s="16" t="s">
        <v>580</v>
      </c>
      <c r="C23" s="288" t="s">
        <v>535</v>
      </c>
      <c r="D23" s="290"/>
      <c r="E23" s="176">
        <f>I35</f>
        <v>0</v>
      </c>
      <c r="F23" s="160" t="s">
        <v>532</v>
      </c>
      <c r="G23" s="15"/>
      <c r="H23" s="15"/>
      <c r="I23" s="41"/>
      <c r="J23" s="15"/>
    </row>
    <row r="24" spans="1:10" ht="12">
      <c r="A24" s="15"/>
      <c r="B24" s="39" t="s">
        <v>298</v>
      </c>
      <c r="C24" s="19">
        <v>20</v>
      </c>
      <c r="D24" s="19"/>
      <c r="E24" s="158">
        <f>IF(F24&gt;0,IF(F24&gt;C24,"Invalid Entry",IF(F24&gt;0.7*C24,"","Red Alert")),"Red Alert")</f>
      </c>
      <c r="F24" s="97">
        <v>20</v>
      </c>
      <c r="G24" s="15"/>
      <c r="H24" s="66">
        <f>IF(F24&gt;0.01,1,0)</f>
        <v>1</v>
      </c>
      <c r="I24" s="41"/>
      <c r="J24" s="15"/>
    </row>
    <row r="25" spans="1:10" ht="12">
      <c r="A25" s="15"/>
      <c r="B25" s="39" t="s">
        <v>359</v>
      </c>
      <c r="C25" s="19">
        <v>15</v>
      </c>
      <c r="D25" s="19"/>
      <c r="E25" s="158">
        <f aca="true" t="shared" si="0" ref="E25:E30">IF(F25&gt;0,IF(F25&gt;C25,"Invalid Entry",IF(F25&gt;0.7*C25,"","Red Alert")),"Red Alert")</f>
      </c>
      <c r="F25" s="8">
        <v>15</v>
      </c>
      <c r="G25" s="15"/>
      <c r="H25" s="66"/>
      <c r="I25" s="41"/>
      <c r="J25" s="15"/>
    </row>
    <row r="26" spans="1:10" ht="12">
      <c r="A26" s="15"/>
      <c r="B26" s="39" t="s">
        <v>300</v>
      </c>
      <c r="C26" s="19">
        <v>10</v>
      </c>
      <c r="D26" s="19"/>
      <c r="E26" s="158">
        <f t="shared" si="0"/>
      </c>
      <c r="F26" s="8">
        <v>10</v>
      </c>
      <c r="G26" s="15"/>
      <c r="H26" s="66"/>
      <c r="I26" s="41"/>
      <c r="J26" s="15"/>
    </row>
    <row r="27" spans="1:10" ht="12">
      <c r="A27" s="15"/>
      <c r="B27" s="39" t="s">
        <v>301</v>
      </c>
      <c r="C27" s="19">
        <v>25</v>
      </c>
      <c r="D27" s="19"/>
      <c r="E27" s="158">
        <f t="shared" si="0"/>
      </c>
      <c r="F27" s="8">
        <v>25</v>
      </c>
      <c r="G27" s="15"/>
      <c r="H27" s="66"/>
      <c r="I27" s="41"/>
      <c r="J27" s="15"/>
    </row>
    <row r="28" spans="1:10" ht="12">
      <c r="A28" s="15"/>
      <c r="B28" s="39" t="s">
        <v>302</v>
      </c>
      <c r="C28" s="19">
        <v>10</v>
      </c>
      <c r="D28" s="19"/>
      <c r="E28" s="158">
        <f t="shared" si="0"/>
      </c>
      <c r="F28" s="8">
        <v>10</v>
      </c>
      <c r="G28" s="15"/>
      <c r="H28" s="66"/>
      <c r="I28" s="41"/>
      <c r="J28" s="15"/>
    </row>
    <row r="29" spans="1:10" ht="12">
      <c r="A29" s="15"/>
      <c r="B29" s="39" t="s">
        <v>303</v>
      </c>
      <c r="C29" s="19">
        <v>10</v>
      </c>
      <c r="D29" s="19"/>
      <c r="E29" s="158">
        <f t="shared" si="0"/>
      </c>
      <c r="F29" s="8">
        <v>10</v>
      </c>
      <c r="G29" s="15"/>
      <c r="H29" s="66"/>
      <c r="I29" s="41"/>
      <c r="J29" s="15"/>
    </row>
    <row r="30" spans="1:10" ht="12.75" thickBot="1">
      <c r="A30" s="15"/>
      <c r="B30" s="55" t="s">
        <v>304</v>
      </c>
      <c r="C30" s="65">
        <v>10</v>
      </c>
      <c r="D30" s="19"/>
      <c r="E30" s="158">
        <f t="shared" si="0"/>
      </c>
      <c r="F30" s="9">
        <v>10</v>
      </c>
      <c r="G30" s="15"/>
      <c r="H30" s="66"/>
      <c r="I30" s="41"/>
      <c r="J30" s="15"/>
    </row>
    <row r="31" spans="1:10" ht="12">
      <c r="A31" s="15"/>
      <c r="B31" s="54" t="s">
        <v>528</v>
      </c>
      <c r="C31" s="23">
        <f>SUM(C24:C30)</f>
        <v>100</v>
      </c>
      <c r="D31" s="19"/>
      <c r="E31" s="54" t="s">
        <v>528</v>
      </c>
      <c r="F31" s="23">
        <f>SUM(F24:F30)</f>
        <v>100</v>
      </c>
      <c r="G31" s="15"/>
      <c r="H31" s="15"/>
      <c r="I31" s="30"/>
      <c r="J31" s="15"/>
    </row>
    <row r="32" spans="1:10" ht="12">
      <c r="A32" s="15"/>
      <c r="B32" s="90" t="s">
        <v>305</v>
      </c>
      <c r="C32" s="19"/>
      <c r="D32" s="19"/>
      <c r="E32" s="19"/>
      <c r="F32" s="19"/>
      <c r="G32" s="15"/>
      <c r="H32" s="15"/>
      <c r="I32" s="15"/>
      <c r="J32" s="15"/>
    </row>
    <row r="33" spans="1:10" ht="12.75" thickBot="1">
      <c r="A33" s="15"/>
      <c r="B33" s="39"/>
      <c r="C33" s="19"/>
      <c r="D33" s="19"/>
      <c r="E33" s="19"/>
      <c r="F33" s="95"/>
      <c r="G33" s="15"/>
      <c r="H33" s="15"/>
      <c r="I33" s="15"/>
      <c r="J33" s="15"/>
    </row>
    <row r="34" spans="1:10" ht="12.75" thickBot="1">
      <c r="A34" s="15"/>
      <c r="B34" s="16" t="s">
        <v>581</v>
      </c>
      <c r="C34" s="288" t="s">
        <v>534</v>
      </c>
      <c r="D34" s="290"/>
      <c r="E34" s="170">
        <f>I35</f>
        <v>0</v>
      </c>
      <c r="F34" s="160"/>
      <c r="G34" s="15"/>
      <c r="H34" s="66">
        <f>IF(F34&gt;0.01,1,0)</f>
        <v>0</v>
      </c>
      <c r="I34" s="15"/>
      <c r="J34" s="15"/>
    </row>
    <row r="35" spans="1:10" ht="12">
      <c r="A35" s="15"/>
      <c r="B35" s="39" t="s">
        <v>298</v>
      </c>
      <c r="C35" s="19">
        <v>20</v>
      </c>
      <c r="D35" s="19"/>
      <c r="E35" s="158">
        <f aca="true" t="shared" si="1" ref="E35:E43">IF(F35&gt;0,IF(F35&gt;C35,"Invalid Entry",IF(F35&gt;0.7*C35,"","Red Alert")),"Red Alert")</f>
      </c>
      <c r="F35" s="97">
        <v>20</v>
      </c>
      <c r="G35" s="15"/>
      <c r="H35" s="177">
        <f>H24+H34</f>
        <v>1</v>
      </c>
      <c r="I35" s="174">
        <f>IF(H35&gt;1,"DOUBLE SCORE ALERT",0)</f>
        <v>0</v>
      </c>
      <c r="J35" s="15"/>
    </row>
    <row r="36" spans="1:10" ht="12">
      <c r="A36" s="15"/>
      <c r="B36" s="39" t="s">
        <v>306</v>
      </c>
      <c r="C36" s="19">
        <v>5</v>
      </c>
      <c r="D36" s="19"/>
      <c r="E36" s="158">
        <f t="shared" si="1"/>
      </c>
      <c r="F36" s="8">
        <v>5</v>
      </c>
      <c r="G36" s="15"/>
      <c r="H36" s="66"/>
      <c r="I36" s="41"/>
      <c r="J36" s="15"/>
    </row>
    <row r="37" spans="1:10" ht="12">
      <c r="A37" s="15"/>
      <c r="B37" s="39" t="s">
        <v>359</v>
      </c>
      <c r="C37" s="19">
        <v>15</v>
      </c>
      <c r="D37" s="19"/>
      <c r="E37" s="158">
        <f t="shared" si="1"/>
      </c>
      <c r="F37" s="8">
        <v>15</v>
      </c>
      <c r="G37" s="15"/>
      <c r="H37" s="66"/>
      <c r="I37" s="41"/>
      <c r="J37" s="15"/>
    </row>
    <row r="38" spans="1:10" ht="12">
      <c r="A38" s="15"/>
      <c r="B38" s="39" t="s">
        <v>236</v>
      </c>
      <c r="C38" s="19">
        <v>10</v>
      </c>
      <c r="D38" s="19"/>
      <c r="E38" s="158">
        <f t="shared" si="1"/>
      </c>
      <c r="F38" s="8">
        <v>10</v>
      </c>
      <c r="G38" s="15"/>
      <c r="H38" s="66"/>
      <c r="I38" s="41"/>
      <c r="J38" s="15"/>
    </row>
    <row r="39" spans="1:10" ht="12">
      <c r="A39" s="15"/>
      <c r="B39" s="39" t="s">
        <v>300</v>
      </c>
      <c r="C39" s="19">
        <v>10</v>
      </c>
      <c r="D39" s="19"/>
      <c r="E39" s="158">
        <f t="shared" si="1"/>
      </c>
      <c r="F39" s="8">
        <v>10</v>
      </c>
      <c r="G39" s="15"/>
      <c r="H39" s="66"/>
      <c r="I39" s="41"/>
      <c r="J39" s="15"/>
    </row>
    <row r="40" spans="1:10" ht="12">
      <c r="A40" s="15"/>
      <c r="B40" s="39" t="s">
        <v>237</v>
      </c>
      <c r="C40" s="19">
        <v>25</v>
      </c>
      <c r="D40" s="19"/>
      <c r="E40" s="158">
        <f t="shared" si="1"/>
      </c>
      <c r="F40" s="8">
        <v>25</v>
      </c>
      <c r="G40" s="15"/>
      <c r="H40" s="66"/>
      <c r="I40" s="41"/>
      <c r="J40" s="15"/>
    </row>
    <row r="41" spans="1:10" ht="12">
      <c r="A41" s="15"/>
      <c r="B41" s="39" t="s">
        <v>238</v>
      </c>
      <c r="C41" s="19">
        <v>5</v>
      </c>
      <c r="D41" s="19"/>
      <c r="E41" s="158">
        <f t="shared" si="1"/>
      </c>
      <c r="F41" s="8">
        <v>5</v>
      </c>
      <c r="G41" s="15"/>
      <c r="H41" s="66"/>
      <c r="I41" s="41"/>
      <c r="J41" s="15"/>
    </row>
    <row r="42" spans="1:10" ht="12">
      <c r="A42" s="15"/>
      <c r="B42" s="55" t="s">
        <v>310</v>
      </c>
      <c r="C42" s="61">
        <v>5</v>
      </c>
      <c r="D42" s="19"/>
      <c r="E42" s="158">
        <f t="shared" si="1"/>
      </c>
      <c r="F42" s="8">
        <v>5</v>
      </c>
      <c r="G42" s="15"/>
      <c r="H42" s="66"/>
      <c r="I42" s="41"/>
      <c r="J42" s="15"/>
    </row>
    <row r="43" spans="1:10" ht="12.75" thickBot="1">
      <c r="A43" s="15"/>
      <c r="B43" s="39" t="s">
        <v>311</v>
      </c>
      <c r="C43" s="42">
        <v>5</v>
      </c>
      <c r="D43" s="19"/>
      <c r="E43" s="158">
        <f t="shared" si="1"/>
      </c>
      <c r="F43" s="9">
        <v>5</v>
      </c>
      <c r="G43" s="15"/>
      <c r="H43" s="66"/>
      <c r="I43" s="41"/>
      <c r="J43" s="15"/>
    </row>
    <row r="44" spans="1:10" ht="12">
      <c r="A44" s="15"/>
      <c r="B44" s="54" t="s">
        <v>528</v>
      </c>
      <c r="C44" s="23">
        <f>SUM(C35:C43)</f>
        <v>100</v>
      </c>
      <c r="D44" s="19"/>
      <c r="E44" s="54" t="s">
        <v>528</v>
      </c>
      <c r="F44" s="23">
        <f>SUM(F35:F43)</f>
        <v>100</v>
      </c>
      <c r="G44" s="15"/>
      <c r="H44" s="15"/>
      <c r="I44" s="15"/>
      <c r="J44" s="15"/>
    </row>
    <row r="45" spans="1:10" ht="12">
      <c r="A45" s="15"/>
      <c r="B45" s="39"/>
      <c r="C45" s="62"/>
      <c r="D45" s="19"/>
      <c r="E45" s="19"/>
      <c r="F45" s="62"/>
      <c r="G45" s="15"/>
      <c r="H45" s="15"/>
      <c r="I45" s="15"/>
      <c r="J45" s="15"/>
    </row>
    <row r="46" spans="1:10" ht="12">
      <c r="A46" s="15"/>
      <c r="B46" s="16" t="s">
        <v>497</v>
      </c>
      <c r="C46" s="43">
        <v>100</v>
      </c>
      <c r="D46" s="19"/>
      <c r="E46" s="19"/>
      <c r="F46" s="138">
        <f>H49</f>
        <v>100</v>
      </c>
      <c r="G46" s="15"/>
      <c r="H46" s="90">
        <f>IF(F23&gt;0.1,F31,0)</f>
        <v>100</v>
      </c>
      <c r="I46" s="30"/>
      <c r="J46" s="15"/>
    </row>
    <row r="47" spans="1:10" ht="12">
      <c r="A47" s="15"/>
      <c r="B47" s="16" t="s">
        <v>421</v>
      </c>
      <c r="C47" s="43">
        <v>10</v>
      </c>
      <c r="D47" s="19"/>
      <c r="E47" s="19"/>
      <c r="F47" s="137">
        <f>F46/10</f>
        <v>10</v>
      </c>
      <c r="G47" s="15"/>
      <c r="H47" s="90">
        <f>IF(F34&gt;0.1,F44,0)</f>
        <v>0</v>
      </c>
      <c r="I47" s="15"/>
      <c r="J47" s="15"/>
    </row>
    <row r="48" spans="1:10" ht="12">
      <c r="A48" s="15"/>
      <c r="B48" s="39"/>
      <c r="C48" s="19"/>
      <c r="D48" s="19"/>
      <c r="E48" s="19"/>
      <c r="F48" s="19"/>
      <c r="G48" s="15"/>
      <c r="H48" s="90"/>
      <c r="I48" s="15"/>
      <c r="J48" s="15"/>
    </row>
    <row r="49" spans="1:10" ht="12">
      <c r="A49" s="15"/>
      <c r="B49" s="51"/>
      <c r="C49" s="51"/>
      <c r="D49" s="51"/>
      <c r="E49" s="51"/>
      <c r="F49" s="51"/>
      <c r="G49" s="51"/>
      <c r="H49" s="96">
        <f>SUM(H46:H48)</f>
        <v>100</v>
      </c>
      <c r="I49" s="15"/>
      <c r="J49" s="15"/>
    </row>
    <row r="50" spans="1:10" ht="12">
      <c r="A50" s="15"/>
      <c r="B50" s="51"/>
      <c r="C50" s="51"/>
      <c r="D50" s="51"/>
      <c r="E50" s="51"/>
      <c r="F50" s="51"/>
      <c r="G50" s="51"/>
      <c r="H50" s="15"/>
      <c r="I50" s="15"/>
      <c r="J50" s="15"/>
    </row>
    <row r="51" spans="1:10" ht="12">
      <c r="A51" s="15"/>
      <c r="B51" s="51"/>
      <c r="C51" s="51"/>
      <c r="D51" s="51"/>
      <c r="E51" s="51"/>
      <c r="F51" s="51"/>
      <c r="G51" s="51"/>
      <c r="H51" s="15"/>
      <c r="I51" s="15"/>
      <c r="J51" s="15"/>
    </row>
    <row r="52" spans="1:10" ht="12">
      <c r="A52" s="15"/>
      <c r="B52" s="51"/>
      <c r="C52" s="51"/>
      <c r="D52" s="51"/>
      <c r="E52" s="51"/>
      <c r="F52" s="51"/>
      <c r="G52" s="51"/>
      <c r="H52" s="15"/>
      <c r="I52" s="15"/>
      <c r="J52" s="15"/>
    </row>
    <row r="53" spans="1:10" ht="12">
      <c r="A53" s="15"/>
      <c r="B53" s="51"/>
      <c r="C53" s="51"/>
      <c r="D53" s="51"/>
      <c r="E53" s="51"/>
      <c r="F53" s="51"/>
      <c r="G53" s="51"/>
      <c r="H53" s="15"/>
      <c r="I53" s="30"/>
      <c r="J53" s="15"/>
    </row>
    <row r="54" spans="1:10" ht="12">
      <c r="A54" s="15"/>
      <c r="B54" s="51"/>
      <c r="C54" s="51"/>
      <c r="D54" s="51"/>
      <c r="E54" s="51"/>
      <c r="F54" s="51"/>
      <c r="G54" s="51"/>
      <c r="H54" s="15"/>
      <c r="I54" s="15"/>
      <c r="J54" s="15"/>
    </row>
    <row r="55" spans="1:10" ht="12">
      <c r="A55" s="15"/>
      <c r="B55" s="51"/>
      <c r="C55" s="51"/>
      <c r="D55" s="51"/>
      <c r="E55" s="51"/>
      <c r="F55" s="51"/>
      <c r="G55" s="51"/>
      <c r="H55" s="15"/>
      <c r="I55" s="15"/>
      <c r="J55" s="15"/>
    </row>
    <row r="56" spans="1:10" ht="12">
      <c r="A56" s="15"/>
      <c r="B56" s="51"/>
      <c r="C56" s="51"/>
      <c r="D56" s="51"/>
      <c r="E56" s="51"/>
      <c r="F56" s="51"/>
      <c r="G56" s="51"/>
      <c r="H56" s="15"/>
      <c r="I56" s="15"/>
      <c r="J56" s="15"/>
    </row>
    <row r="57" spans="1:10" ht="12">
      <c r="A57" s="15"/>
      <c r="B57" s="51"/>
      <c r="C57" s="51"/>
      <c r="D57" s="51"/>
      <c r="E57" s="51"/>
      <c r="F57" s="51"/>
      <c r="G57" s="51"/>
      <c r="H57" s="15"/>
      <c r="I57" s="15"/>
      <c r="J57" s="15"/>
    </row>
    <row r="58" spans="1:10" ht="12">
      <c r="A58" s="15"/>
      <c r="B58" s="51"/>
      <c r="C58" s="51"/>
      <c r="D58" s="51"/>
      <c r="E58" s="51"/>
      <c r="F58" s="51"/>
      <c r="G58" s="51"/>
      <c r="H58" s="15"/>
      <c r="I58" s="15"/>
      <c r="J58" s="15"/>
    </row>
    <row r="59" spans="1:10" ht="12">
      <c r="A59" s="15"/>
      <c r="B59" s="57"/>
      <c r="C59" s="57"/>
      <c r="D59" s="51"/>
      <c r="E59" s="51"/>
      <c r="F59" s="51"/>
      <c r="G59" s="51"/>
      <c r="H59" s="15"/>
      <c r="I59" s="15"/>
      <c r="J59" s="15"/>
    </row>
    <row r="60" spans="2:7" ht="12">
      <c r="B60" s="4"/>
      <c r="C60" s="4"/>
      <c r="D60" s="4"/>
      <c r="E60" s="4"/>
      <c r="F60" s="4"/>
      <c r="G60" s="4"/>
    </row>
    <row r="61" spans="2:7" ht="12">
      <c r="B61" s="4"/>
      <c r="C61" s="4"/>
      <c r="D61" s="4"/>
      <c r="E61" s="4"/>
      <c r="F61" s="4"/>
      <c r="G61" s="4"/>
    </row>
    <row r="62" spans="2:7" ht="12">
      <c r="B62" s="4"/>
      <c r="C62" s="4"/>
      <c r="D62" s="4"/>
      <c r="E62" s="4"/>
      <c r="F62" s="4"/>
      <c r="G62" s="4"/>
    </row>
    <row r="63" spans="2:7" ht="12">
      <c r="B63" s="4"/>
      <c r="C63" s="4"/>
      <c r="D63" s="4"/>
      <c r="E63" s="4"/>
      <c r="F63" s="4"/>
      <c r="G63" s="4"/>
    </row>
    <row r="64" spans="2:7" ht="12">
      <c r="B64" s="4"/>
      <c r="C64" s="4"/>
      <c r="D64" s="4"/>
      <c r="E64" s="4"/>
      <c r="F64" s="4"/>
      <c r="G64" s="4"/>
    </row>
    <row r="65" spans="2:7" ht="12">
      <c r="B65" s="4"/>
      <c r="C65" s="4"/>
      <c r="D65" s="4"/>
      <c r="E65" s="4"/>
      <c r="F65" s="4"/>
      <c r="G65" s="4"/>
    </row>
    <row r="66" spans="2:7" ht="12">
      <c r="B66" s="4"/>
      <c r="C66" s="4"/>
      <c r="D66" s="4"/>
      <c r="E66" s="4"/>
      <c r="F66" s="4"/>
      <c r="G66" s="4"/>
    </row>
    <row r="67" spans="2:7" ht="12">
      <c r="B67" s="3"/>
      <c r="C67" s="3"/>
      <c r="D67" s="4"/>
      <c r="E67" s="4"/>
      <c r="F67" s="4"/>
      <c r="G67" s="4"/>
    </row>
    <row r="68" spans="2:7" ht="12">
      <c r="B68" s="4"/>
      <c r="C68" s="4"/>
      <c r="D68" s="4"/>
      <c r="E68" s="4"/>
      <c r="F68" s="4"/>
      <c r="G68" s="4"/>
    </row>
    <row r="69" spans="2:7" ht="12">
      <c r="B69" s="3"/>
      <c r="C69" s="3"/>
      <c r="D69" s="4"/>
      <c r="E69" s="4"/>
      <c r="F69" s="4"/>
      <c r="G69" s="4"/>
    </row>
    <row r="70" spans="2:7" ht="12">
      <c r="B70" s="4"/>
      <c r="C70" s="3"/>
      <c r="D70" s="4"/>
      <c r="E70" s="4"/>
      <c r="F70" s="4"/>
      <c r="G70" s="4"/>
    </row>
    <row r="71" spans="2:7" ht="12">
      <c r="B71" s="4"/>
      <c r="C71" s="4"/>
      <c r="D71" s="4"/>
      <c r="E71" s="4"/>
      <c r="F71" s="4"/>
      <c r="G71" s="4"/>
    </row>
    <row r="72" spans="2:7" ht="12">
      <c r="B72" s="4"/>
      <c r="C72" s="4"/>
      <c r="D72" s="4"/>
      <c r="E72" s="4"/>
      <c r="F72" s="4"/>
      <c r="G72" s="4"/>
    </row>
    <row r="73" ht="12">
      <c r="B73" s="2"/>
    </row>
    <row r="74" ht="12">
      <c r="B74" s="1"/>
    </row>
  </sheetData>
  <sheetProtection password="DC32" sheet="1" objects="1" scenarios="1" selectLockedCells="1"/>
  <mergeCells count="6">
    <mergeCell ref="C3:D3"/>
    <mergeCell ref="C2:D2"/>
    <mergeCell ref="C4:D4"/>
    <mergeCell ref="C5:D5"/>
    <mergeCell ref="C23:D23"/>
    <mergeCell ref="C34:D3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2"/>
  <sheetViews>
    <sheetView zoomScale="150" zoomScaleNormal="150" workbookViewId="0" topLeftCell="A1">
      <selection activeCell="F22" sqref="F22"/>
    </sheetView>
  </sheetViews>
  <sheetFormatPr defaultColWidth="8.8515625" defaultRowHeight="12.75"/>
  <cols>
    <col min="1" max="1" width="3.28125" style="0" customWidth="1"/>
    <col min="2" max="2" width="39.7109375" style="0" customWidth="1"/>
    <col min="3" max="3" width="9.28125" style="0" customWidth="1"/>
    <col min="4" max="4" width="10.28125" style="0" customWidth="1"/>
    <col min="5" max="5" width="15.8515625" style="0" customWidth="1"/>
    <col min="6" max="6" width="12.421875" style="0" customWidth="1"/>
  </cols>
  <sheetData>
    <row r="1" spans="1:8" ht="12">
      <c r="A1" s="15"/>
      <c r="B1" s="15"/>
      <c r="C1" s="15"/>
      <c r="D1" s="15"/>
      <c r="E1" s="15"/>
      <c r="F1" s="15"/>
      <c r="G1" s="15"/>
      <c r="H1" s="15"/>
    </row>
    <row r="2" spans="1:8" ht="12">
      <c r="A2" s="15"/>
      <c r="B2" s="16" t="s">
        <v>374</v>
      </c>
      <c r="C2" s="286">
        <f>'Area 1'!C2:D2</f>
        <v>0</v>
      </c>
      <c r="D2" s="287"/>
      <c r="E2" s="18" t="s">
        <v>375</v>
      </c>
      <c r="F2" s="129">
        <f>'Area 1'!F2:H2</f>
        <v>0</v>
      </c>
      <c r="G2" s="15"/>
      <c r="H2" s="15"/>
    </row>
    <row r="3" spans="1:8" ht="12">
      <c r="A3" s="15"/>
      <c r="B3" s="16" t="s">
        <v>625</v>
      </c>
      <c r="C3" s="286">
        <f>'Area 1'!C3:D3</f>
        <v>0</v>
      </c>
      <c r="D3" s="287"/>
      <c r="E3" s="18" t="s">
        <v>376</v>
      </c>
      <c r="F3" s="129">
        <f>'Area 1'!F3:H3</f>
        <v>0</v>
      </c>
      <c r="G3" s="15"/>
      <c r="H3" s="15"/>
    </row>
    <row r="4" spans="1:8" ht="12.75" thickBot="1">
      <c r="A4" s="15"/>
      <c r="B4" s="20" t="s">
        <v>377</v>
      </c>
      <c r="C4" s="286">
        <f>'Area 1'!C4:D4</f>
        <v>0</v>
      </c>
      <c r="D4" s="287"/>
      <c r="E4" s="21" t="s">
        <v>512</v>
      </c>
      <c r="F4" s="22" t="s">
        <v>513</v>
      </c>
      <c r="G4" s="15"/>
      <c r="H4" s="15"/>
    </row>
    <row r="5" spans="1:8" ht="12">
      <c r="A5" s="15"/>
      <c r="B5" s="18" t="s">
        <v>378</v>
      </c>
      <c r="C5" s="286">
        <f>'Area 1'!C5:D5</f>
        <v>0</v>
      </c>
      <c r="D5" s="287"/>
      <c r="E5" s="23">
        <f>F30</f>
        <v>100</v>
      </c>
      <c r="F5" s="24">
        <f>F31</f>
        <v>10</v>
      </c>
      <c r="G5" s="15"/>
      <c r="H5" s="15"/>
    </row>
    <row r="6" spans="1:8" ht="12">
      <c r="A6" s="15"/>
      <c r="B6" s="15"/>
      <c r="C6" s="25"/>
      <c r="D6" s="25"/>
      <c r="E6" s="25"/>
      <c r="F6" s="25"/>
      <c r="G6" s="15"/>
      <c r="H6" s="15"/>
    </row>
    <row r="7" spans="1:8" ht="18">
      <c r="A7" s="15"/>
      <c r="B7" s="26" t="s">
        <v>398</v>
      </c>
      <c r="C7" s="15"/>
      <c r="D7" s="15"/>
      <c r="E7" s="15"/>
      <c r="F7" s="15"/>
      <c r="G7" s="15"/>
      <c r="H7" s="15"/>
    </row>
    <row r="8" spans="1:8" ht="18">
      <c r="A8" s="15"/>
      <c r="B8" s="26" t="s">
        <v>312</v>
      </c>
      <c r="C8" s="15"/>
      <c r="D8" s="15"/>
      <c r="E8" s="15"/>
      <c r="F8" s="15"/>
      <c r="G8" s="15"/>
      <c r="H8" s="15"/>
    </row>
    <row r="9" spans="1:8" ht="12">
      <c r="A9" s="15"/>
      <c r="B9" s="48" t="s">
        <v>313</v>
      </c>
      <c r="C9" s="15"/>
      <c r="D9" s="15"/>
      <c r="E9" s="15"/>
      <c r="F9" s="15"/>
      <c r="G9" s="15"/>
      <c r="H9" s="15"/>
    </row>
    <row r="10" spans="1:8" ht="12">
      <c r="A10" s="15"/>
      <c r="B10" s="15"/>
      <c r="C10" s="15"/>
      <c r="D10" s="15"/>
      <c r="E10" s="15"/>
      <c r="F10" s="15"/>
      <c r="G10" s="15"/>
      <c r="H10" s="15"/>
    </row>
    <row r="11" spans="1:8" ht="12">
      <c r="A11" s="15"/>
      <c r="B11" s="28" t="s">
        <v>504</v>
      </c>
      <c r="C11" s="29" t="s">
        <v>481</v>
      </c>
      <c r="D11" s="15"/>
      <c r="E11" s="15"/>
      <c r="F11" s="15"/>
      <c r="G11" s="15"/>
      <c r="H11" s="15"/>
    </row>
    <row r="12" spans="1:8" ht="12">
      <c r="A12" s="15"/>
      <c r="B12" s="30" t="s">
        <v>381</v>
      </c>
      <c r="C12" s="15" t="s">
        <v>482</v>
      </c>
      <c r="D12" s="15"/>
      <c r="E12" s="15"/>
      <c r="F12" s="15"/>
      <c r="G12" s="15"/>
      <c r="H12" s="15"/>
    </row>
    <row r="13" spans="1:8" ht="12">
      <c r="A13" s="15"/>
      <c r="B13" s="15" t="s">
        <v>476</v>
      </c>
      <c r="C13" s="15" t="s">
        <v>100</v>
      </c>
      <c r="D13" s="15"/>
      <c r="E13" s="15"/>
      <c r="F13" s="15"/>
      <c r="G13" s="15"/>
      <c r="H13" s="15"/>
    </row>
    <row r="14" spans="1:8" ht="12">
      <c r="A14" s="15"/>
      <c r="B14" s="15" t="s">
        <v>477</v>
      </c>
      <c r="C14" s="15"/>
      <c r="D14" s="15"/>
      <c r="E14" s="15"/>
      <c r="F14" s="15"/>
      <c r="G14" s="15"/>
      <c r="H14" s="15"/>
    </row>
    <row r="15" spans="1:8" ht="12">
      <c r="A15" s="15"/>
      <c r="B15" s="15" t="s">
        <v>478</v>
      </c>
      <c r="C15" s="15"/>
      <c r="D15" s="15"/>
      <c r="E15" s="15"/>
      <c r="F15" s="15"/>
      <c r="G15" s="15"/>
      <c r="H15" s="15"/>
    </row>
    <row r="16" spans="1:8" ht="12">
      <c r="A16" s="15"/>
      <c r="B16" s="15" t="s">
        <v>479</v>
      </c>
      <c r="C16" s="15"/>
      <c r="D16" s="15"/>
      <c r="E16" s="15"/>
      <c r="F16" s="15"/>
      <c r="G16" s="15"/>
      <c r="H16" s="15"/>
    </row>
    <row r="17" spans="1:8" ht="12">
      <c r="A17" s="15"/>
      <c r="B17" s="15" t="s">
        <v>480</v>
      </c>
      <c r="C17" s="15"/>
      <c r="D17" s="15"/>
      <c r="E17" s="15"/>
      <c r="F17" s="15"/>
      <c r="G17" s="15"/>
      <c r="H17" s="15"/>
    </row>
    <row r="18" spans="1:8" ht="12">
      <c r="A18" s="15"/>
      <c r="B18" s="15"/>
      <c r="C18" s="15"/>
      <c r="D18" s="15"/>
      <c r="E18" s="15"/>
      <c r="F18" s="15"/>
      <c r="G18" s="15"/>
      <c r="H18" s="15"/>
    </row>
    <row r="19" spans="1:8" ht="12">
      <c r="A19" s="15"/>
      <c r="B19" s="15"/>
      <c r="C19" s="31" t="s">
        <v>500</v>
      </c>
      <c r="D19" s="32" t="s">
        <v>503</v>
      </c>
      <c r="E19" s="33" t="s">
        <v>641</v>
      </c>
      <c r="F19" s="34" t="s">
        <v>380</v>
      </c>
      <c r="G19" s="15"/>
      <c r="H19" s="15"/>
    </row>
    <row r="20" spans="1:8" ht="12">
      <c r="A20" s="15"/>
      <c r="B20" s="15"/>
      <c r="C20" s="35" t="s">
        <v>501</v>
      </c>
      <c r="D20" s="36" t="s">
        <v>502</v>
      </c>
      <c r="E20" s="202" t="s">
        <v>633</v>
      </c>
      <c r="F20" s="72"/>
      <c r="G20" s="15"/>
      <c r="H20" s="15"/>
    </row>
    <row r="21" spans="1:8" ht="12">
      <c r="A21" s="15"/>
      <c r="B21" s="18" t="s">
        <v>536</v>
      </c>
      <c r="C21" s="19"/>
      <c r="D21" s="19"/>
      <c r="E21" s="19"/>
      <c r="F21" s="19"/>
      <c r="G21" s="15"/>
      <c r="H21" s="15"/>
    </row>
    <row r="22" spans="1:8" ht="12">
      <c r="A22" s="15"/>
      <c r="B22" s="39" t="s">
        <v>67</v>
      </c>
      <c r="C22" s="19">
        <v>20</v>
      </c>
      <c r="D22" s="19"/>
      <c r="E22" s="158">
        <f>IF(F22&gt;0,IF(F22&gt;C22,"Invalid Entry",IF(F22&gt;0.7*C22,"","Red Alert")),"Red Alert")</f>
      </c>
      <c r="F22" s="8">
        <v>20</v>
      </c>
      <c r="G22" s="15"/>
      <c r="H22" s="15"/>
    </row>
    <row r="23" spans="1:8" ht="12">
      <c r="A23" s="15"/>
      <c r="B23" s="39" t="s">
        <v>4</v>
      </c>
      <c r="C23" s="19">
        <v>20</v>
      </c>
      <c r="D23" s="19"/>
      <c r="E23" s="158">
        <f aca="true" t="shared" si="0" ref="E23:E28">IF(F23&gt;0,IF(F23&gt;C23,"Invalid Entry",IF(F23&gt;0.7*C23,"","Red Alert")),"Red Alert")</f>
      </c>
      <c r="F23" s="8">
        <v>20</v>
      </c>
      <c r="G23" s="15"/>
      <c r="H23" s="15"/>
    </row>
    <row r="24" spans="1:8" ht="12">
      <c r="A24" s="15"/>
      <c r="B24" s="39" t="s">
        <v>5</v>
      </c>
      <c r="C24" s="19">
        <v>10</v>
      </c>
      <c r="D24" s="19"/>
      <c r="E24" s="158">
        <f t="shared" si="0"/>
      </c>
      <c r="F24" s="8">
        <v>10</v>
      </c>
      <c r="G24" s="15"/>
      <c r="H24" s="15"/>
    </row>
    <row r="25" spans="1:8" ht="12">
      <c r="A25" s="15"/>
      <c r="B25" s="39" t="s">
        <v>384</v>
      </c>
      <c r="C25" s="19">
        <v>10</v>
      </c>
      <c r="D25" s="19"/>
      <c r="E25" s="158">
        <f t="shared" si="0"/>
      </c>
      <c r="F25" s="8">
        <v>10</v>
      </c>
      <c r="G25" s="15"/>
      <c r="H25" s="15"/>
    </row>
    <row r="26" spans="1:8" ht="12">
      <c r="A26" s="15"/>
      <c r="B26" s="39" t="s">
        <v>260</v>
      </c>
      <c r="C26" s="19">
        <v>10</v>
      </c>
      <c r="D26" s="19"/>
      <c r="E26" s="158">
        <f t="shared" si="0"/>
      </c>
      <c r="F26" s="8">
        <v>10</v>
      </c>
      <c r="G26" s="15"/>
      <c r="H26" s="15"/>
    </row>
    <row r="27" spans="1:8" ht="12">
      <c r="A27" s="15"/>
      <c r="B27" s="39" t="s">
        <v>12</v>
      </c>
      <c r="C27" s="19">
        <v>20</v>
      </c>
      <c r="D27" s="19"/>
      <c r="E27" s="158">
        <f t="shared" si="0"/>
      </c>
      <c r="F27" s="8">
        <v>20</v>
      </c>
      <c r="G27" s="15"/>
      <c r="H27" s="15"/>
    </row>
    <row r="28" spans="1:8" ht="12">
      <c r="A28" s="15"/>
      <c r="B28" s="39" t="s">
        <v>261</v>
      </c>
      <c r="C28" s="19">
        <v>10</v>
      </c>
      <c r="D28" s="19"/>
      <c r="E28" s="158">
        <f t="shared" si="0"/>
      </c>
      <c r="F28" s="8">
        <v>10</v>
      </c>
      <c r="G28" s="15"/>
      <c r="H28" s="15"/>
    </row>
    <row r="29" spans="1:8" ht="12">
      <c r="A29" s="15"/>
      <c r="B29" s="16"/>
      <c r="C29" s="43"/>
      <c r="D29" s="19"/>
      <c r="E29" s="19"/>
      <c r="F29" s="19"/>
      <c r="G29" s="15"/>
      <c r="H29" s="15"/>
    </row>
    <row r="30" spans="1:8" ht="12">
      <c r="A30" s="15"/>
      <c r="B30" s="16" t="s">
        <v>497</v>
      </c>
      <c r="C30" s="43">
        <v>100</v>
      </c>
      <c r="D30" s="43"/>
      <c r="E30" s="43"/>
      <c r="F30" s="138">
        <f>SUM(F22:F29)</f>
        <v>100</v>
      </c>
      <c r="G30" s="15"/>
      <c r="H30" s="15"/>
    </row>
    <row r="31" spans="1:8" ht="12">
      <c r="A31" s="15"/>
      <c r="B31" s="16" t="s">
        <v>421</v>
      </c>
      <c r="C31" s="43">
        <v>10</v>
      </c>
      <c r="D31" s="43"/>
      <c r="E31" s="43"/>
      <c r="F31" s="137">
        <f>F30/10</f>
        <v>10</v>
      </c>
      <c r="G31" s="15"/>
      <c r="H31" s="15"/>
    </row>
    <row r="32" spans="1:8" ht="12">
      <c r="A32" s="15"/>
      <c r="B32" s="39"/>
      <c r="C32" s="19"/>
      <c r="D32" s="19"/>
      <c r="E32" s="19"/>
      <c r="F32" s="19"/>
      <c r="G32" s="15"/>
      <c r="H32" s="15"/>
    </row>
    <row r="33" spans="1:8" ht="12">
      <c r="A33" s="15"/>
      <c r="B33" s="51"/>
      <c r="C33" s="51"/>
      <c r="D33" s="51"/>
      <c r="E33" s="51"/>
      <c r="F33" s="51"/>
      <c r="G33" s="15"/>
      <c r="H33" s="15"/>
    </row>
    <row r="34" spans="1:8" ht="12">
      <c r="A34" s="15"/>
      <c r="B34" s="51"/>
      <c r="C34" s="51"/>
      <c r="D34" s="51"/>
      <c r="E34" s="51"/>
      <c r="F34" s="51"/>
      <c r="G34" s="15"/>
      <c r="H34" s="15"/>
    </row>
    <row r="35" spans="1:8" ht="12">
      <c r="A35" s="15"/>
      <c r="B35" s="51"/>
      <c r="C35" s="51"/>
      <c r="D35" s="51"/>
      <c r="E35" s="51"/>
      <c r="F35" s="51"/>
      <c r="G35" s="15"/>
      <c r="H35" s="15"/>
    </row>
    <row r="36" spans="1:6" ht="12">
      <c r="A36" s="15"/>
      <c r="B36" s="51"/>
      <c r="C36" s="51"/>
      <c r="D36" s="51"/>
      <c r="E36" s="51"/>
      <c r="F36" s="51"/>
    </row>
    <row r="37" spans="1:6" ht="12">
      <c r="A37" s="15"/>
      <c r="B37" s="51"/>
      <c r="C37" s="51"/>
      <c r="D37" s="51"/>
      <c r="E37" s="51"/>
      <c r="F37" s="51"/>
    </row>
    <row r="38" spans="1:6" ht="12">
      <c r="A38" s="15"/>
      <c r="B38" s="51"/>
      <c r="C38" s="51"/>
      <c r="D38" s="51"/>
      <c r="E38" s="51"/>
      <c r="F38" s="51"/>
    </row>
    <row r="39" spans="1:6" ht="12">
      <c r="A39" s="15"/>
      <c r="B39" s="51"/>
      <c r="C39" s="51"/>
      <c r="D39" s="51"/>
      <c r="E39" s="51"/>
      <c r="F39" s="51"/>
    </row>
    <row r="40" spans="2:6" ht="12">
      <c r="B40" s="4"/>
      <c r="C40" s="4"/>
      <c r="D40" s="4"/>
      <c r="E40" s="4"/>
      <c r="F40" s="4"/>
    </row>
    <row r="41" spans="2:6" ht="12">
      <c r="B41" s="3"/>
      <c r="C41" s="3"/>
      <c r="D41" s="4"/>
      <c r="E41" s="4"/>
      <c r="F41" s="4"/>
    </row>
    <row r="42" spans="2:6" ht="12">
      <c r="B42" s="4"/>
      <c r="C42" s="4"/>
      <c r="D42" s="4"/>
      <c r="E42" s="4"/>
      <c r="F42" s="4"/>
    </row>
    <row r="43" spans="2:6" ht="12">
      <c r="B43" s="4"/>
      <c r="C43" s="4"/>
      <c r="D43" s="4"/>
      <c r="E43" s="4"/>
      <c r="F43" s="4"/>
    </row>
    <row r="44" spans="2:6" ht="12">
      <c r="B44" s="4"/>
      <c r="C44" s="4"/>
      <c r="D44" s="4"/>
      <c r="E44" s="4"/>
      <c r="F44" s="4"/>
    </row>
    <row r="45" spans="2:6" ht="12">
      <c r="B45" s="4"/>
      <c r="C45" s="4"/>
      <c r="D45" s="4"/>
      <c r="E45" s="4"/>
      <c r="F45" s="4"/>
    </row>
    <row r="46" spans="2:6" ht="12">
      <c r="B46" s="4"/>
      <c r="C46" s="4"/>
      <c r="D46" s="4"/>
      <c r="E46" s="4"/>
      <c r="F46" s="4"/>
    </row>
    <row r="47" spans="2:6" ht="12">
      <c r="B47" s="4"/>
      <c r="C47" s="4"/>
      <c r="D47" s="4"/>
      <c r="E47" s="4"/>
      <c r="F47" s="4"/>
    </row>
    <row r="48" spans="2:6" ht="12">
      <c r="B48" s="4"/>
      <c r="C48" s="4"/>
      <c r="D48" s="4"/>
      <c r="E48" s="4"/>
      <c r="F48" s="4"/>
    </row>
    <row r="49" spans="2:6" ht="12">
      <c r="B49" s="4"/>
      <c r="C49" s="4"/>
      <c r="D49" s="4"/>
      <c r="E49" s="4"/>
      <c r="F49" s="4"/>
    </row>
    <row r="50" spans="2:6" ht="12">
      <c r="B50" s="4"/>
      <c r="C50" s="4"/>
      <c r="D50" s="4"/>
      <c r="E50" s="4"/>
      <c r="F50" s="4"/>
    </row>
    <row r="51" spans="2:6" ht="12">
      <c r="B51" s="4"/>
      <c r="C51" s="4"/>
      <c r="D51" s="4"/>
      <c r="E51" s="4"/>
      <c r="F51" s="4"/>
    </row>
    <row r="52" spans="2:6" ht="12">
      <c r="B52" s="4"/>
      <c r="C52" s="4"/>
      <c r="D52" s="4"/>
      <c r="E52" s="4"/>
      <c r="F52" s="4"/>
    </row>
    <row r="53" spans="2:6" ht="12">
      <c r="B53" s="4"/>
      <c r="C53" s="4"/>
      <c r="D53" s="4"/>
      <c r="E53" s="4"/>
      <c r="F53" s="4"/>
    </row>
    <row r="54" spans="2:6" ht="12">
      <c r="B54" s="4"/>
      <c r="C54" s="4"/>
      <c r="D54" s="4"/>
      <c r="E54" s="4"/>
      <c r="F54" s="4"/>
    </row>
    <row r="55" spans="2:6" ht="12">
      <c r="B55" s="4"/>
      <c r="C55" s="4"/>
      <c r="D55" s="4"/>
      <c r="E55" s="4"/>
      <c r="F55" s="4"/>
    </row>
    <row r="56" spans="2:6" ht="12">
      <c r="B56" s="4"/>
      <c r="C56" s="4"/>
      <c r="D56" s="4"/>
      <c r="E56" s="4"/>
      <c r="F56" s="4"/>
    </row>
    <row r="57" spans="2:6" ht="12">
      <c r="B57" s="3"/>
      <c r="C57" s="3"/>
      <c r="D57" s="4"/>
      <c r="E57" s="4"/>
      <c r="F57" s="4"/>
    </row>
    <row r="58" spans="2:6" ht="12">
      <c r="B58" s="4"/>
      <c r="C58" s="4"/>
      <c r="D58" s="4"/>
      <c r="E58" s="4"/>
      <c r="F58" s="4"/>
    </row>
    <row r="59" spans="2:6" ht="12">
      <c r="B59" s="4"/>
      <c r="C59" s="4"/>
      <c r="D59" s="4"/>
      <c r="E59" s="4"/>
      <c r="F59" s="4"/>
    </row>
    <row r="60" spans="2:6" ht="12">
      <c r="B60" s="4"/>
      <c r="C60" s="4"/>
      <c r="D60" s="4"/>
      <c r="E60" s="4"/>
      <c r="F60" s="4"/>
    </row>
    <row r="61" spans="2:6" ht="12">
      <c r="B61" s="4"/>
      <c r="C61" s="4"/>
      <c r="D61" s="4"/>
      <c r="E61" s="4"/>
      <c r="F61" s="4"/>
    </row>
    <row r="62" spans="2:6" ht="12">
      <c r="B62" s="4"/>
      <c r="C62" s="4"/>
      <c r="D62" s="4"/>
      <c r="E62" s="4"/>
      <c r="F62" s="4"/>
    </row>
    <row r="63" spans="2:6" ht="12">
      <c r="B63" s="4"/>
      <c r="C63" s="4"/>
      <c r="D63" s="4"/>
      <c r="E63" s="4"/>
      <c r="F63" s="4"/>
    </row>
    <row r="64" spans="2:6" ht="12">
      <c r="B64" s="4"/>
      <c r="C64" s="4"/>
      <c r="D64" s="4"/>
      <c r="E64" s="4"/>
      <c r="F64" s="4"/>
    </row>
    <row r="65" spans="2:6" ht="12">
      <c r="B65" s="3"/>
      <c r="C65" s="3"/>
      <c r="D65" s="4"/>
      <c r="E65" s="4"/>
      <c r="F65" s="4"/>
    </row>
    <row r="66" spans="2:6" ht="12">
      <c r="B66" s="4"/>
      <c r="C66" s="4"/>
      <c r="D66" s="4"/>
      <c r="E66" s="4"/>
      <c r="F66" s="4"/>
    </row>
    <row r="67" spans="2:6" ht="12">
      <c r="B67" s="3"/>
      <c r="C67" s="3"/>
      <c r="D67" s="4"/>
      <c r="E67" s="4"/>
      <c r="F67" s="4"/>
    </row>
    <row r="68" spans="2:6" ht="12">
      <c r="B68" s="4"/>
      <c r="C68" s="3"/>
      <c r="D68" s="4"/>
      <c r="E68" s="4"/>
      <c r="F68" s="4"/>
    </row>
    <row r="69" spans="2:6" ht="12">
      <c r="B69" s="4"/>
      <c r="C69" s="4"/>
      <c r="D69" s="4"/>
      <c r="E69" s="4"/>
      <c r="F69" s="4"/>
    </row>
    <row r="70" spans="2:6" ht="12">
      <c r="B70" s="4"/>
      <c r="C70" s="4"/>
      <c r="D70" s="4"/>
      <c r="E70" s="4"/>
      <c r="F70" s="4"/>
    </row>
    <row r="71" spans="2:6" ht="12">
      <c r="B71" s="5"/>
      <c r="C71" s="4"/>
      <c r="D71" s="4"/>
      <c r="E71" s="4"/>
      <c r="F71" s="4"/>
    </row>
    <row r="72" ht="12">
      <c r="B72" s="1"/>
    </row>
  </sheetData>
  <sheetProtection password="DC32" sheet="1" objects="1" scenarios="1" selectLockedCells="1"/>
  <mergeCells count="4">
    <mergeCell ref="C3:D3"/>
    <mergeCell ref="C2:D2"/>
    <mergeCell ref="C4:D4"/>
    <mergeCell ref="C5:D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18"/>
  <sheetViews>
    <sheetView zoomScale="150" zoomScaleNormal="150" workbookViewId="0" topLeftCell="A1">
      <selection activeCell="F73" sqref="F73"/>
    </sheetView>
  </sheetViews>
  <sheetFormatPr defaultColWidth="8.8515625" defaultRowHeight="12.75"/>
  <cols>
    <col min="1" max="1" width="3.00390625" style="0" customWidth="1"/>
    <col min="2" max="2" width="41.140625" style="0" customWidth="1"/>
    <col min="3" max="3" width="16.8515625" style="0" customWidth="1"/>
    <col min="4" max="4" width="22.140625" style="0" customWidth="1"/>
    <col min="5" max="5" width="17.7109375" style="0" customWidth="1"/>
    <col min="6" max="6" width="12.8515625" style="0" customWidth="1"/>
    <col min="7" max="7" width="6.7109375" style="0" customWidth="1"/>
    <col min="8" max="8" width="12.00390625" style="0" customWidth="1"/>
    <col min="9" max="9" width="17.00390625" style="0" customWidth="1"/>
    <col min="10" max="10" width="8.8515625" style="0" customWidth="1"/>
  </cols>
  <sheetData>
    <row r="1" spans="1:12" ht="1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2">
      <c r="A2" s="15"/>
      <c r="B2" s="16" t="s">
        <v>374</v>
      </c>
      <c r="C2" s="286">
        <f>'Area 1'!C2:D2</f>
        <v>0</v>
      </c>
      <c r="D2" s="287"/>
      <c r="E2" s="18" t="s">
        <v>375</v>
      </c>
      <c r="F2" s="129">
        <f>'Area 1'!F2:H2</f>
        <v>0</v>
      </c>
      <c r="G2" s="15"/>
      <c r="H2" s="15"/>
      <c r="I2" s="15"/>
      <c r="J2" s="15"/>
      <c r="K2" s="15"/>
      <c r="L2" s="15"/>
    </row>
    <row r="3" spans="1:12" ht="12">
      <c r="A3" s="15"/>
      <c r="B3" s="16" t="s">
        <v>625</v>
      </c>
      <c r="C3" s="286">
        <f>'Area 1'!C3:D3</f>
        <v>0</v>
      </c>
      <c r="D3" s="287"/>
      <c r="E3" s="18" t="s">
        <v>376</v>
      </c>
      <c r="F3" s="129">
        <f>'Area 1'!F3:H3</f>
        <v>0</v>
      </c>
      <c r="G3" s="15"/>
      <c r="H3" s="15"/>
      <c r="I3" s="15"/>
      <c r="J3" s="15"/>
      <c r="K3" s="15"/>
      <c r="L3" s="15"/>
    </row>
    <row r="4" spans="1:12" ht="12.75" thickBot="1">
      <c r="A4" s="15"/>
      <c r="B4" s="20" t="s">
        <v>377</v>
      </c>
      <c r="C4" s="286">
        <f>'Area 1'!C4:D4</f>
        <v>0</v>
      </c>
      <c r="D4" s="287"/>
      <c r="E4" s="21" t="s">
        <v>512</v>
      </c>
      <c r="F4" s="22" t="s">
        <v>513</v>
      </c>
      <c r="G4" s="131"/>
      <c r="H4" s="15"/>
      <c r="I4" s="15"/>
      <c r="J4" s="15"/>
      <c r="K4" s="15"/>
      <c r="L4" s="15"/>
    </row>
    <row r="5" spans="1:12" ht="12">
      <c r="A5" s="15"/>
      <c r="B5" s="18" t="s">
        <v>378</v>
      </c>
      <c r="C5" s="286">
        <f>'Area 1'!C5:D5</f>
        <v>0</v>
      </c>
      <c r="D5" s="287"/>
      <c r="E5" s="23">
        <f>F106</f>
        <v>650</v>
      </c>
      <c r="F5" s="24">
        <f>F107</f>
        <v>65</v>
      </c>
      <c r="G5" s="15"/>
      <c r="H5" s="15"/>
      <c r="I5" s="15"/>
      <c r="J5" s="15"/>
      <c r="K5" s="15"/>
      <c r="L5" s="15"/>
    </row>
    <row r="6" spans="1:12" ht="12">
      <c r="A6" s="15"/>
      <c r="B6" s="15"/>
      <c r="C6" s="25"/>
      <c r="D6" s="25"/>
      <c r="E6" s="25"/>
      <c r="F6" s="25"/>
      <c r="G6" s="25"/>
      <c r="H6" s="15"/>
      <c r="I6" s="15"/>
      <c r="J6" s="15"/>
      <c r="K6" s="15"/>
      <c r="L6" s="15"/>
    </row>
    <row r="7" spans="1:12" ht="18">
      <c r="A7" s="15"/>
      <c r="B7" s="26" t="s">
        <v>262</v>
      </c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12">
      <c r="A8" s="15"/>
      <c r="B8" s="48" t="s">
        <v>263</v>
      </c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12">
      <c r="A9" s="15"/>
      <c r="B9" s="48" t="s">
        <v>264</v>
      </c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12">
      <c r="A10" s="15"/>
      <c r="B10" s="51" t="s">
        <v>76</v>
      </c>
      <c r="C10" s="51"/>
      <c r="D10" s="51"/>
      <c r="E10" s="51"/>
      <c r="F10" s="51"/>
      <c r="G10" s="15"/>
      <c r="H10" s="15"/>
      <c r="I10" s="15"/>
      <c r="J10" s="15"/>
      <c r="K10" s="15"/>
      <c r="L10" s="15"/>
    </row>
    <row r="11" spans="1:12" ht="12">
      <c r="A11" s="15"/>
      <c r="B11" s="51" t="s">
        <v>265</v>
      </c>
      <c r="C11" s="50"/>
      <c r="D11" s="50"/>
      <c r="E11" s="50"/>
      <c r="F11" s="50"/>
      <c r="G11" s="15"/>
      <c r="H11" s="15"/>
      <c r="I11" s="15"/>
      <c r="J11" s="15"/>
      <c r="K11" s="15"/>
      <c r="L11" s="15"/>
    </row>
    <row r="12" spans="1:12" ht="1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2">
      <c r="A13" s="15"/>
      <c r="B13" s="28" t="s">
        <v>504</v>
      </c>
      <c r="C13" s="29" t="s">
        <v>481</v>
      </c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12">
      <c r="A14" s="15"/>
      <c r="B14" s="30" t="s">
        <v>381</v>
      </c>
      <c r="C14" s="15" t="s">
        <v>482</v>
      </c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12">
      <c r="A15" s="15"/>
      <c r="B15" s="15" t="s">
        <v>476</v>
      </c>
      <c r="C15" s="15" t="s">
        <v>100</v>
      </c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12">
      <c r="A16" s="15"/>
      <c r="B16" s="15" t="s">
        <v>477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12">
      <c r="A17" s="15"/>
      <c r="B17" s="15" t="s">
        <v>478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12" ht="12">
      <c r="A18" s="15"/>
      <c r="B18" s="15" t="s">
        <v>479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12">
      <c r="A19" s="15"/>
      <c r="B19" s="15" t="s">
        <v>480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2">
      <c r="A20" s="15"/>
      <c r="B20" s="51"/>
      <c r="C20" s="50"/>
      <c r="D20" s="50"/>
      <c r="E20" s="50"/>
      <c r="F20" s="50"/>
      <c r="G20" s="15"/>
      <c r="H20" s="15"/>
      <c r="I20" s="15"/>
      <c r="J20" s="15"/>
      <c r="K20" s="15"/>
      <c r="L20" s="15"/>
    </row>
    <row r="21" spans="1:12" ht="12">
      <c r="A21" s="15"/>
      <c r="B21" s="25"/>
      <c r="C21" s="31" t="s">
        <v>500</v>
      </c>
      <c r="D21" s="32" t="s">
        <v>503</v>
      </c>
      <c r="E21" s="33" t="s">
        <v>641</v>
      </c>
      <c r="F21" s="34" t="s">
        <v>380</v>
      </c>
      <c r="G21" s="15"/>
      <c r="H21" s="15"/>
      <c r="I21" s="15"/>
      <c r="J21" s="15"/>
      <c r="K21" s="15"/>
      <c r="L21" s="15"/>
    </row>
    <row r="22" spans="1:12" ht="12.75" thickBot="1">
      <c r="A22" s="15"/>
      <c r="B22" s="51"/>
      <c r="C22" s="200" t="s">
        <v>501</v>
      </c>
      <c r="D22" s="201" t="s">
        <v>502</v>
      </c>
      <c r="E22" s="202" t="s">
        <v>633</v>
      </c>
      <c r="F22" s="72"/>
      <c r="G22" s="15"/>
      <c r="H22" s="15"/>
      <c r="I22" s="30"/>
      <c r="J22" s="15"/>
      <c r="K22" s="15"/>
      <c r="L22" s="15"/>
    </row>
    <row r="23" spans="1:12" ht="12">
      <c r="A23" s="15"/>
      <c r="B23" s="205" t="s">
        <v>555</v>
      </c>
      <c r="C23" s="206"/>
      <c r="D23" s="206"/>
      <c r="E23" s="206"/>
      <c r="F23" s="207"/>
      <c r="G23" s="15"/>
      <c r="H23" s="15"/>
      <c r="I23" s="63"/>
      <c r="J23" s="15"/>
      <c r="K23" s="15"/>
      <c r="L23" s="15"/>
    </row>
    <row r="24" spans="1:12" ht="12">
      <c r="A24" s="15"/>
      <c r="B24" s="208" t="s">
        <v>266</v>
      </c>
      <c r="C24" s="188">
        <v>50</v>
      </c>
      <c r="D24" s="188"/>
      <c r="E24" s="189">
        <f>IF(F24&gt;0,IF(F24&gt;C24,"Invalid Entry",IF(F24&gt;0.7*C24,"","Red Alert")),"Red Alert")</f>
      </c>
      <c r="F24" s="209">
        <v>50</v>
      </c>
      <c r="G24" s="15"/>
      <c r="H24" s="66"/>
      <c r="I24" s="41"/>
      <c r="J24" s="15"/>
      <c r="K24" s="15"/>
      <c r="L24" s="15"/>
    </row>
    <row r="25" spans="1:12" ht="12">
      <c r="A25" s="15"/>
      <c r="B25" s="208" t="s">
        <v>267</v>
      </c>
      <c r="C25" s="188">
        <v>10</v>
      </c>
      <c r="D25" s="188"/>
      <c r="E25" s="189">
        <f>IF(F25&gt;0,IF(F25&gt;C25,"Invalid Entry",IF(F25&gt;0.7*C25,"","Red Alert")),"Red Alert")</f>
      </c>
      <c r="F25" s="209">
        <v>10</v>
      </c>
      <c r="G25" s="15"/>
      <c r="H25" s="66"/>
      <c r="I25" s="41"/>
      <c r="J25" s="15"/>
      <c r="K25" s="15"/>
      <c r="L25" s="15"/>
    </row>
    <row r="26" spans="1:12" ht="12">
      <c r="A26" s="15"/>
      <c r="B26" s="208" t="s">
        <v>328</v>
      </c>
      <c r="C26" s="188">
        <v>20</v>
      </c>
      <c r="D26" s="188"/>
      <c r="E26" s="189">
        <f>IF(F26&gt;0,IF(F26&gt;C26,"Invalid Entry",IF(F26&gt;0.7*C26,"","Red Alert")),"Red Alert")</f>
      </c>
      <c r="F26" s="209">
        <v>20</v>
      </c>
      <c r="G26" s="15"/>
      <c r="H26" s="66"/>
      <c r="I26" s="41"/>
      <c r="J26" s="15"/>
      <c r="K26" s="15"/>
      <c r="L26" s="15"/>
    </row>
    <row r="27" spans="1:12" ht="12.75" thickBot="1">
      <c r="A27" s="15"/>
      <c r="B27" s="208" t="s">
        <v>329</v>
      </c>
      <c r="C27" s="190">
        <v>80</v>
      </c>
      <c r="D27" s="188"/>
      <c r="E27" s="189">
        <f>IF(F27&gt;0,IF(F27&gt;C27,"Invalid Entry",IF(F27&gt;0.7*C27,"","Red Alert")),"Red Alert")</f>
      </c>
      <c r="F27" s="210">
        <v>80</v>
      </c>
      <c r="G27" s="15"/>
      <c r="H27" s="66"/>
      <c r="I27" s="41"/>
      <c r="J27" s="15"/>
      <c r="K27" s="15"/>
      <c r="L27" s="15"/>
    </row>
    <row r="28" spans="1:12" ht="12">
      <c r="A28" s="15"/>
      <c r="B28" s="211" t="s">
        <v>528</v>
      </c>
      <c r="C28" s="192">
        <v>160</v>
      </c>
      <c r="D28" s="188"/>
      <c r="E28" s="191" t="s">
        <v>528</v>
      </c>
      <c r="F28" s="212">
        <f>SUM(F24:F27)</f>
        <v>160</v>
      </c>
      <c r="G28" s="15"/>
      <c r="H28" s="15"/>
      <c r="I28" s="15"/>
      <c r="J28" s="15"/>
      <c r="K28" s="15"/>
      <c r="L28" s="15"/>
    </row>
    <row r="29" spans="1:12" ht="12.75" thickBot="1">
      <c r="A29" s="15"/>
      <c r="B29" s="213"/>
      <c r="C29" s="214"/>
      <c r="D29" s="190"/>
      <c r="E29" s="190"/>
      <c r="F29" s="215"/>
      <c r="G29" s="15"/>
      <c r="H29" s="15"/>
      <c r="I29" s="48"/>
      <c r="J29" s="15"/>
      <c r="K29" s="15"/>
      <c r="L29" s="15"/>
    </row>
    <row r="30" spans="1:12" ht="12.75" thickBot="1">
      <c r="A30" s="15"/>
      <c r="B30" s="203"/>
      <c r="C30" s="204"/>
      <c r="D30" s="204"/>
      <c r="E30" s="204"/>
      <c r="F30" s="204"/>
      <c r="G30" s="15"/>
      <c r="H30" s="15"/>
      <c r="I30" s="15"/>
      <c r="J30" s="15"/>
      <c r="K30" s="15"/>
      <c r="L30" s="15"/>
    </row>
    <row r="31" spans="1:12" ht="12.75" thickBot="1">
      <c r="A31" s="15"/>
      <c r="B31" s="257" t="s">
        <v>554</v>
      </c>
      <c r="C31" s="291" t="s">
        <v>539</v>
      </c>
      <c r="D31" s="291"/>
      <c r="E31" s="278">
        <f>I83</f>
        <v>0</v>
      </c>
      <c r="F31" s="258" t="s">
        <v>632</v>
      </c>
      <c r="G31" s="15"/>
      <c r="H31" s="66">
        <f>IF(F31&gt;0.01,1,0)</f>
        <v>1</v>
      </c>
      <c r="I31" s="30"/>
      <c r="J31" s="15"/>
      <c r="K31" s="15"/>
      <c r="L31" s="15"/>
    </row>
    <row r="32" spans="1:12" ht="12">
      <c r="A32" s="15"/>
      <c r="B32" s="259" t="s">
        <v>273</v>
      </c>
      <c r="C32" s="260">
        <v>50</v>
      </c>
      <c r="D32" s="260"/>
      <c r="E32" s="184">
        <f>IF(F32&gt;0,IF(F32&gt;C32,"Invalid Entry",IF(F32&gt;0.7*C32,"","Red Alert")),"Red Alert")</f>
      </c>
      <c r="F32" s="261">
        <v>50</v>
      </c>
      <c r="G32" s="15"/>
      <c r="H32" s="66"/>
      <c r="I32" s="41"/>
      <c r="J32" s="15"/>
      <c r="K32" s="15"/>
      <c r="L32" s="15"/>
    </row>
    <row r="33" spans="1:12" ht="12">
      <c r="A33" s="15"/>
      <c r="B33" s="237" t="s">
        <v>274</v>
      </c>
      <c r="C33" s="183">
        <v>20</v>
      </c>
      <c r="D33" s="183"/>
      <c r="E33" s="184">
        <f>IF(F33&gt;0,IF(F33&gt;C33,"Invalid Entry",IF(F33&gt;0.7*C33,"","Red Alert")),"Red Alert")</f>
      </c>
      <c r="F33" s="238">
        <v>20</v>
      </c>
      <c r="G33" s="15"/>
      <c r="H33" s="66"/>
      <c r="I33" s="41"/>
      <c r="J33" s="15"/>
      <c r="K33" s="15"/>
      <c r="L33" s="15"/>
    </row>
    <row r="34" spans="1:12" ht="12">
      <c r="A34" s="15"/>
      <c r="B34" s="237" t="s">
        <v>275</v>
      </c>
      <c r="C34" s="183">
        <v>10</v>
      </c>
      <c r="D34" s="183"/>
      <c r="E34" s="184">
        <f>IF(F34&gt;0,IF(F34&gt;C34,"Invalid Entry",IF(F34&gt;0.7*C34,"","Red Alert")),"Red Alert")</f>
      </c>
      <c r="F34" s="238">
        <v>10</v>
      </c>
      <c r="G34" s="15"/>
      <c r="H34" s="66"/>
      <c r="I34" s="41"/>
      <c r="J34" s="15"/>
      <c r="K34" s="15"/>
      <c r="L34" s="15"/>
    </row>
    <row r="35" spans="1:12" ht="12.75" thickBot="1">
      <c r="A35" s="15"/>
      <c r="B35" s="237" t="s">
        <v>329</v>
      </c>
      <c r="C35" s="185">
        <v>70</v>
      </c>
      <c r="D35" s="183"/>
      <c r="E35" s="184">
        <f>IF(F35&gt;0,IF(F35&gt;C35,"Invalid Entry",IF(F35&gt;0.7*C35,"","Red Alert")),"Red Alert")</f>
      </c>
      <c r="F35" s="239">
        <v>70</v>
      </c>
      <c r="G35" s="15"/>
      <c r="H35" s="66"/>
      <c r="I35" s="41"/>
      <c r="J35" s="15"/>
      <c r="K35" s="15"/>
      <c r="L35" s="15"/>
    </row>
    <row r="36" spans="1:12" ht="12">
      <c r="A36" s="15"/>
      <c r="B36" s="240" t="s">
        <v>528</v>
      </c>
      <c r="C36" s="187">
        <v>150</v>
      </c>
      <c r="D36" s="183"/>
      <c r="E36" s="186" t="s">
        <v>528</v>
      </c>
      <c r="F36" s="241">
        <f>SUM(F32:F35)</f>
        <v>150</v>
      </c>
      <c r="G36" s="15"/>
      <c r="H36" s="15"/>
      <c r="I36" s="15"/>
      <c r="J36" s="15"/>
      <c r="K36" s="15"/>
      <c r="L36" s="15"/>
    </row>
    <row r="37" spans="1:12" ht="12">
      <c r="A37" s="15"/>
      <c r="B37" s="237"/>
      <c r="C37" s="183"/>
      <c r="D37" s="183"/>
      <c r="E37" s="183"/>
      <c r="F37" s="262"/>
      <c r="G37" s="15"/>
      <c r="H37" s="15"/>
      <c r="I37" s="15"/>
      <c r="J37" s="15"/>
      <c r="K37" s="52"/>
      <c r="L37" s="15"/>
    </row>
    <row r="38" spans="1:12" ht="12.75" thickBot="1">
      <c r="A38" s="15"/>
      <c r="B38" s="263" t="s">
        <v>305</v>
      </c>
      <c r="C38" s="183"/>
      <c r="D38" s="183"/>
      <c r="E38" s="183"/>
      <c r="F38" s="262"/>
      <c r="G38" s="15"/>
      <c r="H38" s="15"/>
      <c r="I38" s="15"/>
      <c r="J38" s="30"/>
      <c r="K38" s="48"/>
      <c r="L38" s="15"/>
    </row>
    <row r="39" spans="1:12" ht="12.75" thickBot="1">
      <c r="A39" s="15"/>
      <c r="B39" s="264" t="s">
        <v>547</v>
      </c>
      <c r="C39" s="292" t="s">
        <v>540</v>
      </c>
      <c r="D39" s="293"/>
      <c r="E39" s="279">
        <f>I83</f>
        <v>0</v>
      </c>
      <c r="F39" s="258"/>
      <c r="G39" s="15"/>
      <c r="H39" s="66">
        <f>IF(F39&gt;0.01,1,0)</f>
        <v>0</v>
      </c>
      <c r="I39" s="15"/>
      <c r="J39" s="30"/>
      <c r="K39" s="48"/>
      <c r="L39" s="15"/>
    </row>
    <row r="40" spans="1:12" ht="12">
      <c r="A40" s="15"/>
      <c r="B40" s="237" t="s">
        <v>276</v>
      </c>
      <c r="C40" s="183">
        <v>50</v>
      </c>
      <c r="D40" s="183"/>
      <c r="E40" s="184">
        <f>IF(F40&gt;0,IF(F40&gt;C40,"Invalid Entry",IF(F40&gt;0.7*C40,"","Red Alert")),"Red Alert")</f>
      </c>
      <c r="F40" s="238">
        <v>50</v>
      </c>
      <c r="G40" s="15"/>
      <c r="H40" s="66"/>
      <c r="I40" s="41"/>
      <c r="J40" s="30"/>
      <c r="K40" s="48"/>
      <c r="L40" s="15"/>
    </row>
    <row r="41" spans="1:12" ht="12">
      <c r="A41" s="15"/>
      <c r="B41" s="265" t="s">
        <v>202</v>
      </c>
      <c r="C41" s="266">
        <v>30</v>
      </c>
      <c r="D41" s="183"/>
      <c r="E41" s="184">
        <f>IF(F41&gt;0,IF(F41&gt;C41,"Invalid Entry",IF(F41&gt;0.7*C41,"","Red Alert")),"Red Alert")</f>
      </c>
      <c r="F41" s="238">
        <v>30</v>
      </c>
      <c r="G41" s="15"/>
      <c r="H41" s="66"/>
      <c r="I41" s="41"/>
      <c r="J41" s="30"/>
      <c r="K41" s="15"/>
      <c r="L41" s="15"/>
    </row>
    <row r="42" spans="1:12" ht="12.75" thickBot="1">
      <c r="A42" s="15"/>
      <c r="B42" s="237" t="s">
        <v>329</v>
      </c>
      <c r="C42" s="185">
        <v>70</v>
      </c>
      <c r="D42" s="183"/>
      <c r="E42" s="184">
        <f>IF(F42&gt;0,IF(F42&gt;C42,"Invalid Entry",IF(F42&gt;0.7*C42,"","Red Alert")),"Red Alert")</f>
      </c>
      <c r="F42" s="239">
        <v>70</v>
      </c>
      <c r="G42" s="15"/>
      <c r="H42" s="66"/>
      <c r="I42" s="41"/>
      <c r="J42" s="30"/>
      <c r="K42" s="15"/>
      <c r="L42" s="15"/>
    </row>
    <row r="43" spans="1:12" ht="12">
      <c r="A43" s="15"/>
      <c r="B43" s="240" t="s">
        <v>528</v>
      </c>
      <c r="C43" s="187">
        <v>150</v>
      </c>
      <c r="D43" s="183"/>
      <c r="E43" s="186" t="s">
        <v>528</v>
      </c>
      <c r="F43" s="241">
        <f>SUM(F40:F42)</f>
        <v>150</v>
      </c>
      <c r="G43" s="15"/>
      <c r="H43" s="15"/>
      <c r="I43" s="15"/>
      <c r="J43" s="30"/>
      <c r="K43" s="15"/>
      <c r="L43" s="15"/>
    </row>
    <row r="44" spans="1:12" ht="12">
      <c r="A44" s="15"/>
      <c r="B44" s="237"/>
      <c r="C44" s="183"/>
      <c r="D44" s="183"/>
      <c r="E44" s="183"/>
      <c r="F44" s="262"/>
      <c r="G44" s="15"/>
      <c r="H44" s="15"/>
      <c r="I44" s="15"/>
      <c r="J44" s="30"/>
      <c r="K44" s="15"/>
      <c r="L44" s="15"/>
    </row>
    <row r="45" spans="1:12" ht="12.75" thickBot="1">
      <c r="A45" s="15"/>
      <c r="B45" s="263" t="s">
        <v>305</v>
      </c>
      <c r="C45" s="183"/>
      <c r="D45" s="183"/>
      <c r="E45" s="183"/>
      <c r="F45" s="262"/>
      <c r="G45" s="15"/>
      <c r="H45" s="15"/>
      <c r="I45" s="15"/>
      <c r="J45" s="30"/>
      <c r="K45" s="15"/>
      <c r="L45" s="15"/>
    </row>
    <row r="46" spans="1:12" ht="12.75" thickBot="1">
      <c r="A46" s="15"/>
      <c r="B46" s="264" t="s">
        <v>546</v>
      </c>
      <c r="C46" s="292" t="s">
        <v>541</v>
      </c>
      <c r="D46" s="293"/>
      <c r="E46" s="279">
        <f>I83</f>
        <v>0</v>
      </c>
      <c r="F46" s="258"/>
      <c r="G46" s="15"/>
      <c r="H46" s="66">
        <f>IF(F46&gt;0.01,1,0)</f>
        <v>0</v>
      </c>
      <c r="I46" s="15"/>
      <c r="J46" s="30"/>
      <c r="K46" s="15"/>
      <c r="L46" s="15"/>
    </row>
    <row r="47" spans="1:12" ht="12">
      <c r="A47" s="15"/>
      <c r="B47" s="237" t="s">
        <v>277</v>
      </c>
      <c r="C47" s="183">
        <v>35</v>
      </c>
      <c r="D47" s="183"/>
      <c r="E47" s="280">
        <f>IF(F47&gt;0,IF(F47&gt;C47,"Invalid Entry",IF(F47&gt;0.7*C47,"","Red Alert")),"Red Alert")</f>
      </c>
      <c r="F47" s="238">
        <v>35</v>
      </c>
      <c r="G47" s="15"/>
      <c r="H47" s="66"/>
      <c r="I47" s="41"/>
      <c r="J47" s="30"/>
      <c r="K47" s="15"/>
      <c r="L47" s="15"/>
    </row>
    <row r="48" spans="1:12" ht="12">
      <c r="A48" s="15"/>
      <c r="B48" s="237" t="s">
        <v>278</v>
      </c>
      <c r="C48" s="183">
        <v>15</v>
      </c>
      <c r="D48" s="183"/>
      <c r="E48" s="184">
        <f>IF(F48&gt;0,IF(F48&gt;C48,"Invalid Entry",IF(F48&gt;0.7*C48,"","Red Alert")),"Red Alert")</f>
      </c>
      <c r="F48" s="238">
        <v>15</v>
      </c>
      <c r="G48" s="15"/>
      <c r="H48" s="66"/>
      <c r="I48" s="41"/>
      <c r="J48" s="30"/>
      <c r="K48" s="15"/>
      <c r="L48" s="15"/>
    </row>
    <row r="49" spans="1:12" ht="12">
      <c r="A49" s="15"/>
      <c r="B49" s="237" t="s">
        <v>275</v>
      </c>
      <c r="C49" s="183">
        <v>10</v>
      </c>
      <c r="D49" s="183"/>
      <c r="E49" s="184">
        <f>IF(F49&gt;0,IF(F49&gt;C49,"Invalid Entry",IF(F49&gt;0.7*C49,"","Red Alert")),"Red Alert")</f>
      </c>
      <c r="F49" s="238">
        <v>10</v>
      </c>
      <c r="G49" s="15"/>
      <c r="H49" s="66"/>
      <c r="I49" s="41"/>
      <c r="J49" s="30"/>
      <c r="K49" s="15"/>
      <c r="L49" s="15"/>
    </row>
    <row r="50" spans="1:12" ht="12">
      <c r="A50" s="15"/>
      <c r="B50" s="237" t="s">
        <v>279</v>
      </c>
      <c r="C50" s="183">
        <v>20</v>
      </c>
      <c r="D50" s="183"/>
      <c r="E50" s="184">
        <f>IF(F50&gt;0,IF(F50&gt;C50,"Invalid Entry",IF(F50&gt;0.7*C50,"","Red Alert")),"Red Alert")</f>
      </c>
      <c r="F50" s="238">
        <v>20</v>
      </c>
      <c r="G50" s="15"/>
      <c r="H50" s="66"/>
      <c r="I50" s="41"/>
      <c r="J50" s="30"/>
      <c r="K50" s="15"/>
      <c r="L50" s="15"/>
    </row>
    <row r="51" spans="1:12" ht="12.75" thickBot="1">
      <c r="A51" s="15"/>
      <c r="B51" s="237" t="s">
        <v>329</v>
      </c>
      <c r="C51" s="185">
        <v>70</v>
      </c>
      <c r="D51" s="183"/>
      <c r="E51" s="184">
        <f>IF(F51&gt;0,IF(F51&gt;C51,"Invalid Entry",IF(F51&gt;0.7*C51,"","Red Alert")),"Red Alert")</f>
      </c>
      <c r="F51" s="239">
        <v>70</v>
      </c>
      <c r="G51" s="15"/>
      <c r="H51" s="66"/>
      <c r="I51" s="41"/>
      <c r="J51" s="30"/>
      <c r="K51" s="15"/>
      <c r="L51" s="15"/>
    </row>
    <row r="52" spans="1:12" ht="12">
      <c r="A52" s="15"/>
      <c r="B52" s="240" t="s">
        <v>528</v>
      </c>
      <c r="C52" s="187">
        <v>150</v>
      </c>
      <c r="D52" s="183"/>
      <c r="E52" s="186" t="s">
        <v>528</v>
      </c>
      <c r="F52" s="241">
        <f>SUM(F47:F51)</f>
        <v>150</v>
      </c>
      <c r="G52" s="15"/>
      <c r="H52" s="15"/>
      <c r="I52" s="15"/>
      <c r="J52" s="30"/>
      <c r="K52" s="15"/>
      <c r="L52" s="15"/>
    </row>
    <row r="53" spans="1:12" ht="12">
      <c r="A53" s="15"/>
      <c r="B53" s="237"/>
      <c r="C53" s="183"/>
      <c r="D53" s="183"/>
      <c r="E53" s="183"/>
      <c r="F53" s="262"/>
      <c r="G53" s="15"/>
      <c r="H53" s="15"/>
      <c r="I53" s="15"/>
      <c r="J53" s="30"/>
      <c r="K53" s="15"/>
      <c r="L53" s="15"/>
    </row>
    <row r="54" spans="1:12" ht="12.75" thickBot="1">
      <c r="A54" s="15"/>
      <c r="B54" s="263" t="s">
        <v>305</v>
      </c>
      <c r="C54" s="183"/>
      <c r="D54" s="183"/>
      <c r="E54" s="183"/>
      <c r="F54" s="262"/>
      <c r="G54" s="15"/>
      <c r="H54" s="15"/>
      <c r="I54" s="15"/>
      <c r="J54" s="30"/>
      <c r="K54" s="15"/>
      <c r="L54" s="15"/>
    </row>
    <row r="55" spans="1:12" ht="12.75" thickBot="1">
      <c r="A55" s="15"/>
      <c r="B55" s="264" t="s">
        <v>548</v>
      </c>
      <c r="C55" s="292" t="s">
        <v>542</v>
      </c>
      <c r="D55" s="293"/>
      <c r="E55" s="279">
        <f>I83</f>
        <v>0</v>
      </c>
      <c r="F55" s="258"/>
      <c r="G55" s="15"/>
      <c r="H55" s="66">
        <f>IF(F55&gt;0.01,1,0)</f>
        <v>0</v>
      </c>
      <c r="I55" s="15"/>
      <c r="J55" s="30"/>
      <c r="K55" s="15"/>
      <c r="L55" s="15"/>
    </row>
    <row r="56" spans="1:12" ht="12">
      <c r="A56" s="15"/>
      <c r="B56" s="237" t="s">
        <v>345</v>
      </c>
      <c r="C56" s="183">
        <v>20</v>
      </c>
      <c r="D56" s="183"/>
      <c r="E56" s="184">
        <f>IF(F56&gt;0,IF(F56&gt;C56,"Invalid Entry",IF(F56&gt;0.7*C56,"","Red Alert")),"Red Alert")</f>
      </c>
      <c r="F56" s="238">
        <v>20</v>
      </c>
      <c r="G56" s="15"/>
      <c r="H56" s="167">
        <f>H31+H39+H46+H55</f>
        <v>1</v>
      </c>
      <c r="I56" s="174"/>
      <c r="J56" s="30"/>
      <c r="K56" s="15"/>
      <c r="L56" s="15"/>
    </row>
    <row r="57" spans="1:12" ht="12">
      <c r="A57" s="15"/>
      <c r="B57" s="237" t="s">
        <v>346</v>
      </c>
      <c r="C57" s="183">
        <v>30</v>
      </c>
      <c r="D57" s="183"/>
      <c r="E57" s="184">
        <f>IF(F57&gt;0,IF(F57&gt;C57,"Invalid Entry",IF(F57&gt;0.7*C57,"","Red Alert")),"Red Alert")</f>
      </c>
      <c r="F57" s="238">
        <v>30</v>
      </c>
      <c r="G57" s="15"/>
      <c r="H57" s="66"/>
      <c r="I57" s="41"/>
      <c r="J57" s="30"/>
      <c r="K57" s="15"/>
      <c r="L57" s="15"/>
    </row>
    <row r="58" spans="1:12" ht="12">
      <c r="A58" s="15"/>
      <c r="B58" s="237" t="s">
        <v>347</v>
      </c>
      <c r="C58" s="183">
        <v>20</v>
      </c>
      <c r="D58" s="183"/>
      <c r="E58" s="184">
        <f>IF(F58&gt;0,IF(F58&gt;C58,"Invalid Entry",IF(F58&gt;0.7*C58,"","Red Alert")),"Red Alert")</f>
      </c>
      <c r="F58" s="238">
        <v>20</v>
      </c>
      <c r="G58" s="15"/>
      <c r="H58" s="66"/>
      <c r="I58" s="41"/>
      <c r="J58" s="30"/>
      <c r="K58" s="15"/>
      <c r="L58" s="15"/>
    </row>
    <row r="59" spans="1:12" ht="12">
      <c r="A59" s="15"/>
      <c r="B59" s="237" t="s">
        <v>348</v>
      </c>
      <c r="C59" s="183">
        <v>10</v>
      </c>
      <c r="D59" s="183"/>
      <c r="E59" s="184">
        <f>IF(F59&gt;0,IF(F59&gt;C59,"Invalid Entry",IF(F59&gt;0.7*C59,"","Red Alert")),"Red Alert")</f>
      </c>
      <c r="F59" s="238">
        <v>10</v>
      </c>
      <c r="G59" s="15"/>
      <c r="H59" s="66"/>
      <c r="I59" s="41"/>
      <c r="J59" s="15"/>
      <c r="K59" s="15"/>
      <c r="L59" s="15"/>
    </row>
    <row r="60" spans="1:12" ht="12.75" thickBot="1">
      <c r="A60" s="15"/>
      <c r="B60" s="237" t="s">
        <v>329</v>
      </c>
      <c r="C60" s="185">
        <v>70</v>
      </c>
      <c r="D60" s="183"/>
      <c r="E60" s="184">
        <f>IF(F60&gt;0,IF(F60&gt;C60,"Invalid Entry",IF(F60&gt;0.7*C60,"","Red Alert")),"Red Alert")</f>
      </c>
      <c r="F60" s="239">
        <v>70</v>
      </c>
      <c r="G60" s="15"/>
      <c r="H60" s="66"/>
      <c r="I60" s="41"/>
      <c r="J60" s="15"/>
      <c r="K60" s="15"/>
      <c r="L60" s="15"/>
    </row>
    <row r="61" spans="1:12" ht="12.75" thickBot="1">
      <c r="A61" s="15"/>
      <c r="B61" s="267" t="s">
        <v>528</v>
      </c>
      <c r="C61" s="268">
        <v>150</v>
      </c>
      <c r="D61" s="185"/>
      <c r="E61" s="269" t="s">
        <v>528</v>
      </c>
      <c r="F61" s="270">
        <f>SUM(F56:F60)</f>
        <v>150</v>
      </c>
      <c r="G61" s="15"/>
      <c r="H61" s="15"/>
      <c r="I61" s="15"/>
      <c r="J61" s="15"/>
      <c r="K61" s="15"/>
      <c r="L61" s="15"/>
    </row>
    <row r="62" spans="1:12" ht="12.75" thickBot="1">
      <c r="A62" s="15"/>
      <c r="B62" s="203"/>
      <c r="C62" s="204"/>
      <c r="D62" s="204"/>
      <c r="E62" s="204"/>
      <c r="F62" s="204"/>
      <c r="G62" s="15"/>
      <c r="H62" s="15"/>
      <c r="I62" s="15"/>
      <c r="J62" s="15"/>
      <c r="K62" s="15"/>
      <c r="L62" s="15"/>
    </row>
    <row r="63" spans="1:12" ht="12.75" thickBot="1">
      <c r="A63" s="15"/>
      <c r="B63" s="216"/>
      <c r="C63" s="217"/>
      <c r="D63" s="218"/>
      <c r="E63" s="218"/>
      <c r="F63" s="219"/>
      <c r="G63" s="15"/>
      <c r="H63" s="15"/>
      <c r="I63" s="15"/>
      <c r="J63" s="15"/>
      <c r="K63" s="15"/>
      <c r="L63" s="15"/>
    </row>
    <row r="64" spans="1:12" ht="12.75" thickBot="1">
      <c r="A64" s="15"/>
      <c r="B64" s="220" t="s">
        <v>549</v>
      </c>
      <c r="C64" s="294" t="s">
        <v>543</v>
      </c>
      <c r="D64" s="295"/>
      <c r="E64" s="281">
        <f>I83</f>
        <v>0</v>
      </c>
      <c r="F64" s="195" t="s">
        <v>632</v>
      </c>
      <c r="G64" s="15"/>
      <c r="H64" s="66">
        <f>IF(F64&gt;0.01,1,0)</f>
        <v>1</v>
      </c>
      <c r="I64" s="15"/>
      <c r="J64" s="15"/>
      <c r="K64" s="15"/>
      <c r="L64" s="15"/>
    </row>
    <row r="65" spans="1:12" ht="12">
      <c r="A65" s="15"/>
      <c r="B65" s="221" t="s">
        <v>349</v>
      </c>
      <c r="C65" s="196">
        <v>30</v>
      </c>
      <c r="D65" s="194"/>
      <c r="E65" s="256">
        <f>IF(F65&gt;0,IF(F65&gt;C65,"Invalid Entry",IF(F65&gt;0.7*C65,"","Red Alert")),"Red Alert")</f>
      </c>
      <c r="F65" s="222">
        <v>30</v>
      </c>
      <c r="G65" s="15"/>
      <c r="H65" s="66"/>
      <c r="I65" s="41"/>
      <c r="J65" s="15"/>
      <c r="K65" s="15"/>
      <c r="L65" s="15"/>
    </row>
    <row r="66" spans="1:12" ht="12">
      <c r="A66" s="15"/>
      <c r="B66" s="223" t="s">
        <v>287</v>
      </c>
      <c r="C66" s="196">
        <v>10</v>
      </c>
      <c r="D66" s="194"/>
      <c r="E66" s="256">
        <f>IF(F66&gt;0,IF(F66&gt;C66,"Invalid Entry",IF(F66&gt;0.7*C66,"","Red Alert")),"Red Alert")</f>
      </c>
      <c r="F66" s="222">
        <v>10</v>
      </c>
      <c r="G66" s="15"/>
      <c r="H66" s="66"/>
      <c r="I66" s="41"/>
      <c r="J66" s="15"/>
      <c r="K66" s="15"/>
      <c r="L66" s="15"/>
    </row>
    <row r="67" spans="1:12" ht="12">
      <c r="A67" s="15"/>
      <c r="B67" s="223" t="s">
        <v>288</v>
      </c>
      <c r="C67" s="194">
        <v>10</v>
      </c>
      <c r="D67" s="194"/>
      <c r="E67" s="256">
        <f>IF(F67&gt;0,IF(F67&gt;C67,"Invalid Entry",IF(F67&gt;0.7*C67,"","Red Alert")),"Red Alert")</f>
      </c>
      <c r="F67" s="222">
        <v>10</v>
      </c>
      <c r="G67" s="15"/>
      <c r="H67" s="66"/>
      <c r="I67" s="41"/>
      <c r="J67" s="15"/>
      <c r="K67" s="15"/>
      <c r="L67" s="15"/>
    </row>
    <row r="68" spans="1:12" ht="12.75" thickBot="1">
      <c r="A68" s="15"/>
      <c r="B68" s="223" t="s">
        <v>329</v>
      </c>
      <c r="C68" s="197">
        <v>30</v>
      </c>
      <c r="D68" s="194"/>
      <c r="E68" s="256">
        <f>IF(F68&gt;0,IF(F68&gt;C68,"Invalid Entry",IF(F68&gt;0.7*C68,"","Red Alert")),"Red Alert")</f>
      </c>
      <c r="F68" s="224">
        <v>30</v>
      </c>
      <c r="G68" s="15"/>
      <c r="H68" s="66"/>
      <c r="I68" s="41"/>
      <c r="J68" s="15"/>
      <c r="K68" s="15"/>
      <c r="L68" s="15"/>
    </row>
    <row r="69" spans="1:12" ht="12">
      <c r="A69" s="15"/>
      <c r="B69" s="225" t="s">
        <v>528</v>
      </c>
      <c r="C69" s="199">
        <v>80</v>
      </c>
      <c r="D69" s="194"/>
      <c r="E69" s="198" t="s">
        <v>528</v>
      </c>
      <c r="F69" s="226">
        <f>SUM(F65:F68)</f>
        <v>80</v>
      </c>
      <c r="G69" s="15"/>
      <c r="H69" s="15"/>
      <c r="I69" s="15"/>
      <c r="J69" s="15"/>
      <c r="K69" s="15"/>
      <c r="L69" s="15"/>
    </row>
    <row r="70" spans="1:12" ht="12">
      <c r="A70" s="15"/>
      <c r="B70" s="227"/>
      <c r="C70" s="194"/>
      <c r="D70" s="194"/>
      <c r="E70" s="194"/>
      <c r="F70" s="228"/>
      <c r="G70" s="15"/>
      <c r="H70" s="15"/>
      <c r="I70" s="15"/>
      <c r="J70" s="15"/>
      <c r="K70" s="15"/>
      <c r="L70" s="15"/>
    </row>
    <row r="71" spans="1:12" ht="12.75" thickBot="1">
      <c r="A71" s="15"/>
      <c r="B71" s="229" t="s">
        <v>305</v>
      </c>
      <c r="C71" s="194"/>
      <c r="D71" s="194"/>
      <c r="E71" s="194"/>
      <c r="F71" s="228"/>
      <c r="G71" s="15"/>
      <c r="H71" s="15"/>
      <c r="I71" s="15"/>
      <c r="J71" s="15"/>
      <c r="K71" s="15"/>
      <c r="L71" s="15"/>
    </row>
    <row r="72" spans="1:12" ht="12.75" thickBot="1">
      <c r="A72" s="15"/>
      <c r="B72" s="220" t="s">
        <v>550</v>
      </c>
      <c r="C72" s="294" t="s">
        <v>544</v>
      </c>
      <c r="D72" s="295"/>
      <c r="E72" s="281">
        <f>I83</f>
        <v>0</v>
      </c>
      <c r="F72" s="195"/>
      <c r="G72" s="15"/>
      <c r="H72" s="66">
        <f>IF(F72&gt;0.01,1,0)</f>
        <v>0</v>
      </c>
      <c r="I72" s="48"/>
      <c r="J72" s="15"/>
      <c r="K72" s="15"/>
      <c r="L72" s="15"/>
    </row>
    <row r="73" spans="1:12" ht="12">
      <c r="A73" s="15"/>
      <c r="B73" s="223" t="s">
        <v>289</v>
      </c>
      <c r="C73" s="194">
        <v>30</v>
      </c>
      <c r="D73" s="194"/>
      <c r="E73" s="256">
        <f>IF(F73&gt;0,IF(F73&gt;C73,"Invalid Entry",IF(F73&gt;0.7*C73,"","Red Alert")),"Red Alert")</f>
      </c>
      <c r="F73" s="222">
        <v>30</v>
      </c>
      <c r="G73" s="15"/>
      <c r="H73" s="66"/>
      <c r="I73" s="41"/>
      <c r="J73" s="15"/>
      <c r="K73" s="15"/>
      <c r="L73" s="15"/>
    </row>
    <row r="74" spans="1:12" ht="12">
      <c r="A74" s="15"/>
      <c r="B74" s="223" t="s">
        <v>290</v>
      </c>
      <c r="C74" s="194">
        <v>20</v>
      </c>
      <c r="D74" s="194"/>
      <c r="E74" s="256">
        <f>IF(F74&gt;0,IF(F74&gt;C74,"Invalid Entry",IF(F74&gt;0.7*C74,"","Red Alert")),"Red Alert")</f>
      </c>
      <c r="F74" s="222">
        <v>20</v>
      </c>
      <c r="G74" s="15"/>
      <c r="H74" s="66"/>
      <c r="I74" s="41"/>
      <c r="J74" s="15"/>
      <c r="K74" s="15"/>
      <c r="L74" s="15"/>
    </row>
    <row r="75" spans="1:12" ht="12.75" thickBot="1">
      <c r="A75" s="15"/>
      <c r="B75" s="223" t="s">
        <v>329</v>
      </c>
      <c r="C75" s="197">
        <v>30</v>
      </c>
      <c r="D75" s="194"/>
      <c r="E75" s="256">
        <f>IF(F75&gt;0,IF(F75&gt;C75,"Invalid Entry",IF(F75&gt;0.7*C75,"","Red Alert")),"Red Alert")</f>
      </c>
      <c r="F75" s="224">
        <v>30</v>
      </c>
      <c r="G75" s="15"/>
      <c r="H75" s="66"/>
      <c r="I75" s="41"/>
      <c r="J75" s="15"/>
      <c r="K75" s="15"/>
      <c r="L75" s="15"/>
    </row>
    <row r="76" spans="1:12" ht="12">
      <c r="A76" s="15"/>
      <c r="B76" s="225" t="s">
        <v>528</v>
      </c>
      <c r="C76" s="199">
        <v>80</v>
      </c>
      <c r="D76" s="194"/>
      <c r="E76" s="198" t="s">
        <v>528</v>
      </c>
      <c r="F76" s="226">
        <f>SUM(F73:F75)</f>
        <v>80</v>
      </c>
      <c r="G76" s="15"/>
      <c r="H76" s="15"/>
      <c r="I76" s="15"/>
      <c r="J76" s="15"/>
      <c r="K76" s="15"/>
      <c r="L76" s="15"/>
    </row>
    <row r="77" spans="1:12" ht="12">
      <c r="A77" s="15"/>
      <c r="B77" s="223"/>
      <c r="C77" s="194"/>
      <c r="D77" s="194"/>
      <c r="E77" s="194"/>
      <c r="F77" s="228"/>
      <c r="G77" s="15"/>
      <c r="H77" s="15"/>
      <c r="I77" s="15"/>
      <c r="J77" s="15"/>
      <c r="K77" s="15"/>
      <c r="L77" s="15"/>
    </row>
    <row r="78" spans="1:12" ht="12.75" thickBot="1">
      <c r="A78" s="15"/>
      <c r="B78" s="229" t="s">
        <v>64</v>
      </c>
      <c r="C78" s="194"/>
      <c r="D78" s="194"/>
      <c r="E78" s="194"/>
      <c r="F78" s="228"/>
      <c r="G78" s="15"/>
      <c r="H78" s="15"/>
      <c r="I78" s="15"/>
      <c r="J78" s="15"/>
      <c r="K78" s="15"/>
      <c r="L78" s="15"/>
    </row>
    <row r="79" spans="1:12" ht="12.75" thickBot="1">
      <c r="A79" s="15"/>
      <c r="B79" s="220" t="s">
        <v>551</v>
      </c>
      <c r="C79" s="294" t="s">
        <v>545</v>
      </c>
      <c r="D79" s="295"/>
      <c r="E79" s="281">
        <f>I83</f>
        <v>0</v>
      </c>
      <c r="F79" s="195"/>
      <c r="G79" s="15"/>
      <c r="H79" s="66">
        <f>IF(F79&gt;0.01,1,0)</f>
        <v>0</v>
      </c>
      <c r="I79" s="15"/>
      <c r="J79" s="15"/>
      <c r="K79" s="15"/>
      <c r="L79" s="15"/>
    </row>
    <row r="80" spans="1:12" ht="12">
      <c r="A80" s="15"/>
      <c r="B80" s="223" t="s">
        <v>471</v>
      </c>
      <c r="C80" s="194">
        <v>20</v>
      </c>
      <c r="D80" s="194"/>
      <c r="E80" s="256">
        <f>IF(F80&gt;0,IF(F80&gt;C80,"Invalid Entry",IF(F80&gt;0.7*C80,"","Red Alert")),"Red Alert")</f>
      </c>
      <c r="F80" s="222">
        <v>20</v>
      </c>
      <c r="G80" s="15"/>
      <c r="H80" s="167">
        <f>H64+H72+H79</f>
        <v>1</v>
      </c>
      <c r="I80" s="174"/>
      <c r="J80" s="15"/>
      <c r="K80" s="15"/>
      <c r="L80" s="15"/>
    </row>
    <row r="81" spans="1:12" ht="12">
      <c r="A81" s="15"/>
      <c r="B81" s="223" t="s">
        <v>65</v>
      </c>
      <c r="C81" s="194">
        <v>20</v>
      </c>
      <c r="D81" s="194"/>
      <c r="E81" s="256">
        <f>IF(F81&gt;0,IF(F81&gt;C81,"Invalid Entry",IF(F81&gt;0.7*C81,"","Red Alert")),"Red Alert")</f>
      </c>
      <c r="F81" s="222">
        <v>20</v>
      </c>
      <c r="G81" s="15"/>
      <c r="H81" s="66"/>
      <c r="I81" s="41"/>
      <c r="J81" s="15"/>
      <c r="K81" s="15"/>
      <c r="L81" s="15"/>
    </row>
    <row r="82" spans="1:12" ht="12">
      <c r="A82" s="15"/>
      <c r="B82" s="223" t="s">
        <v>21</v>
      </c>
      <c r="C82" s="194">
        <v>10</v>
      </c>
      <c r="D82" s="194"/>
      <c r="E82" s="256">
        <f>IF(F82&gt;0,IF(F82&gt;C82,"Invalid Entry",IF(F82&gt;0.7*C82,"","Red Alert")),"Red Alert")</f>
      </c>
      <c r="F82" s="222">
        <v>10</v>
      </c>
      <c r="G82" s="15"/>
      <c r="H82" s="66"/>
      <c r="I82" s="41"/>
      <c r="J82" s="15"/>
      <c r="K82" s="15"/>
      <c r="L82" s="15"/>
    </row>
    <row r="83" spans="1:12" ht="12.75" thickBot="1">
      <c r="A83" s="15"/>
      <c r="B83" s="223" t="s">
        <v>22</v>
      </c>
      <c r="C83" s="197">
        <v>30</v>
      </c>
      <c r="D83" s="194"/>
      <c r="E83" s="256">
        <f>IF(F83&gt;0,IF(F83&gt;C83,"Invalid Entry",IF(F83&gt;0.7*C83,"","Red Alert")),"Red Alert")</f>
      </c>
      <c r="F83" s="224">
        <v>30</v>
      </c>
      <c r="G83" s="15"/>
      <c r="H83" s="193">
        <f>H56+H80</f>
        <v>2</v>
      </c>
      <c r="I83" s="174">
        <f>IF(H83&gt;2,"MULTIBLE SCORE ALERT",0)</f>
        <v>0</v>
      </c>
      <c r="J83" s="15"/>
      <c r="K83" s="15"/>
      <c r="L83" s="15"/>
    </row>
    <row r="84" spans="1:12" ht="12.75" thickBot="1">
      <c r="A84" s="15"/>
      <c r="B84" s="230" t="s">
        <v>528</v>
      </c>
      <c r="C84" s="231">
        <v>80</v>
      </c>
      <c r="D84" s="197"/>
      <c r="E84" s="232" t="s">
        <v>528</v>
      </c>
      <c r="F84" s="233">
        <f>SUM(F80:F83)</f>
        <v>80</v>
      </c>
      <c r="G84" s="15"/>
      <c r="H84" s="15"/>
      <c r="I84" s="15"/>
      <c r="J84" s="15"/>
      <c r="K84" s="15"/>
      <c r="L84" s="15"/>
    </row>
    <row r="85" spans="1:12" ht="12.75" thickBot="1">
      <c r="A85" s="15"/>
      <c r="B85" s="203"/>
      <c r="C85" s="204"/>
      <c r="D85" s="204"/>
      <c r="E85" s="204"/>
      <c r="F85" s="204"/>
      <c r="G85" s="15"/>
      <c r="H85" s="15"/>
      <c r="I85" s="15"/>
      <c r="J85" s="15"/>
      <c r="K85" s="15"/>
      <c r="L85" s="15"/>
    </row>
    <row r="86" spans="1:12" ht="12">
      <c r="A86" s="15"/>
      <c r="B86" s="244"/>
      <c r="C86" s="245"/>
      <c r="D86" s="245"/>
      <c r="E86" s="245"/>
      <c r="F86" s="246"/>
      <c r="G86" s="15"/>
      <c r="H86" s="15"/>
      <c r="I86" s="15"/>
      <c r="J86" s="15"/>
      <c r="K86" s="15"/>
      <c r="L86" s="15"/>
    </row>
    <row r="87" spans="1:12" ht="12">
      <c r="A87" s="15"/>
      <c r="B87" s="247" t="s">
        <v>552</v>
      </c>
      <c r="C87" s="178"/>
      <c r="D87" s="178"/>
      <c r="E87" s="178"/>
      <c r="F87" s="248"/>
      <c r="G87" s="30"/>
      <c r="H87" s="15"/>
      <c r="I87" s="15"/>
      <c r="J87" s="15"/>
      <c r="K87" s="15"/>
      <c r="L87" s="15"/>
    </row>
    <row r="88" spans="1:12" ht="12">
      <c r="A88" s="15"/>
      <c r="B88" s="249" t="s">
        <v>291</v>
      </c>
      <c r="C88" s="178">
        <v>50</v>
      </c>
      <c r="D88" s="178"/>
      <c r="E88" s="179">
        <f aca="true" t="shared" si="0" ref="E88:E94">IF(F88&gt;0,IF(F88&gt;C88,"Invalid Entry",IF(F88&gt;0.7*C88,"","Red Alert")),"Red Alert")</f>
      </c>
      <c r="F88" s="250">
        <v>50</v>
      </c>
      <c r="G88" s="30"/>
      <c r="H88" s="66"/>
      <c r="I88" s="41"/>
      <c r="J88" s="15"/>
      <c r="K88" s="15"/>
      <c r="L88" s="15"/>
    </row>
    <row r="89" spans="1:12" ht="12">
      <c r="A89" s="15"/>
      <c r="B89" s="249" t="s">
        <v>292</v>
      </c>
      <c r="C89" s="178">
        <v>20</v>
      </c>
      <c r="D89" s="178"/>
      <c r="E89" s="179">
        <f t="shared" si="0"/>
      </c>
      <c r="F89" s="250">
        <v>20</v>
      </c>
      <c r="G89" s="30"/>
      <c r="H89" s="66"/>
      <c r="I89" s="41"/>
      <c r="J89" s="15"/>
      <c r="K89" s="15"/>
      <c r="L89" s="15"/>
    </row>
    <row r="90" spans="1:12" ht="12">
      <c r="A90" s="15"/>
      <c r="B90" s="249" t="s">
        <v>293</v>
      </c>
      <c r="C90" s="178">
        <v>10</v>
      </c>
      <c r="D90" s="178"/>
      <c r="E90" s="179">
        <f t="shared" si="0"/>
      </c>
      <c r="F90" s="250">
        <v>10</v>
      </c>
      <c r="G90" s="30"/>
      <c r="H90" s="66"/>
      <c r="I90" s="41"/>
      <c r="J90" s="15"/>
      <c r="K90" s="15"/>
      <c r="L90" s="15"/>
    </row>
    <row r="91" spans="1:12" ht="12">
      <c r="A91" s="15"/>
      <c r="B91" s="249" t="s">
        <v>221</v>
      </c>
      <c r="C91" s="178">
        <v>20</v>
      </c>
      <c r="D91" s="178"/>
      <c r="E91" s="179">
        <f t="shared" si="0"/>
      </c>
      <c r="F91" s="250">
        <v>20</v>
      </c>
      <c r="G91" s="30"/>
      <c r="H91" s="66"/>
      <c r="I91" s="41"/>
      <c r="J91" s="15"/>
      <c r="K91" s="15"/>
      <c r="L91" s="15"/>
    </row>
    <row r="92" spans="1:12" ht="12">
      <c r="A92" s="15"/>
      <c r="B92" s="249" t="s">
        <v>74</v>
      </c>
      <c r="C92" s="178">
        <v>20</v>
      </c>
      <c r="D92" s="178"/>
      <c r="E92" s="179">
        <f t="shared" si="0"/>
      </c>
      <c r="F92" s="250">
        <v>20</v>
      </c>
      <c r="G92" s="30"/>
      <c r="H92" s="66"/>
      <c r="I92" s="41"/>
      <c r="J92" s="15"/>
      <c r="K92" s="15"/>
      <c r="L92" s="15"/>
    </row>
    <row r="93" spans="1:12" ht="12">
      <c r="A93" s="15"/>
      <c r="B93" s="249" t="s">
        <v>222</v>
      </c>
      <c r="C93" s="178">
        <v>30</v>
      </c>
      <c r="D93" s="178"/>
      <c r="E93" s="179">
        <f t="shared" si="0"/>
      </c>
      <c r="F93" s="250">
        <v>30</v>
      </c>
      <c r="G93" s="30"/>
      <c r="H93" s="66"/>
      <c r="I93" s="41"/>
      <c r="J93" s="15"/>
      <c r="K93" s="15"/>
      <c r="L93" s="15"/>
    </row>
    <row r="94" spans="1:12" ht="12.75" thickBot="1">
      <c r="A94" s="15"/>
      <c r="B94" s="249" t="s">
        <v>329</v>
      </c>
      <c r="C94" s="180">
        <v>50</v>
      </c>
      <c r="D94" s="178"/>
      <c r="E94" s="179">
        <f t="shared" si="0"/>
      </c>
      <c r="F94" s="251">
        <v>50</v>
      </c>
      <c r="G94" s="30"/>
      <c r="H94" s="66"/>
      <c r="I94" s="41"/>
      <c r="J94" s="15"/>
      <c r="K94" s="15"/>
      <c r="L94" s="15"/>
    </row>
    <row r="95" spans="1:12" ht="12">
      <c r="A95" s="15"/>
      <c r="B95" s="252" t="s">
        <v>528</v>
      </c>
      <c r="C95" s="182">
        <v>200</v>
      </c>
      <c r="D95" s="178"/>
      <c r="E95" s="181" t="s">
        <v>528</v>
      </c>
      <c r="F95" s="253">
        <f>SUM(F88:F94)</f>
        <v>200</v>
      </c>
      <c r="G95" s="30"/>
      <c r="H95" s="15"/>
      <c r="I95" s="15"/>
      <c r="J95" s="15"/>
      <c r="K95" s="15"/>
      <c r="L95" s="15"/>
    </row>
    <row r="96" spans="1:12" ht="12.75" thickBot="1">
      <c r="A96" s="15"/>
      <c r="B96" s="254"/>
      <c r="C96" s="180"/>
      <c r="D96" s="180"/>
      <c r="E96" s="180"/>
      <c r="F96" s="255"/>
      <c r="G96" s="30"/>
      <c r="H96" s="15"/>
      <c r="I96" s="15"/>
      <c r="J96" s="15"/>
      <c r="K96" s="15"/>
      <c r="L96" s="15"/>
    </row>
    <row r="97" spans="1:12" ht="12.75" thickBot="1">
      <c r="A97" s="15"/>
      <c r="B97" s="203"/>
      <c r="C97" s="204"/>
      <c r="D97" s="204"/>
      <c r="E97" s="204"/>
      <c r="F97" s="204"/>
      <c r="G97" s="30"/>
      <c r="H97" s="15"/>
      <c r="I97" s="15"/>
      <c r="J97" s="15"/>
      <c r="K97" s="15"/>
      <c r="L97" s="15"/>
    </row>
    <row r="98" spans="1:12" ht="12">
      <c r="A98" s="15"/>
      <c r="B98" s="234" t="s">
        <v>553</v>
      </c>
      <c r="C98" s="235"/>
      <c r="D98" s="235"/>
      <c r="E98" s="235"/>
      <c r="F98" s="236"/>
      <c r="G98" s="30"/>
      <c r="H98" s="15"/>
      <c r="I98" s="15"/>
      <c r="J98" s="15"/>
      <c r="K98" s="15"/>
      <c r="L98" s="15"/>
    </row>
    <row r="99" spans="1:12" ht="12">
      <c r="A99" s="15"/>
      <c r="B99" s="237" t="s">
        <v>75</v>
      </c>
      <c r="C99" s="183">
        <v>20</v>
      </c>
      <c r="D99" s="183"/>
      <c r="E99" s="184">
        <f>IF(F99&gt;0,IF(F99&gt;C99,"Invalid Entry",IF(F99&gt;0.7*C99,"","Red Alert")),"Red Alert")</f>
      </c>
      <c r="F99" s="238">
        <v>20</v>
      </c>
      <c r="G99" s="30"/>
      <c r="H99" s="66"/>
      <c r="I99" s="41"/>
      <c r="J99" s="15"/>
      <c r="K99" s="15"/>
      <c r="L99" s="15"/>
    </row>
    <row r="100" spans="1:12" ht="12">
      <c r="A100" s="15"/>
      <c r="B100" s="237" t="s">
        <v>223</v>
      </c>
      <c r="C100" s="183">
        <v>10</v>
      </c>
      <c r="D100" s="183"/>
      <c r="E100" s="184">
        <f>IF(F100&gt;0,IF(F100&gt;C100,"Invalid Entry",IF(F100&gt;0.7*C100,"","Red Alert")),"Red Alert")</f>
      </c>
      <c r="F100" s="238">
        <v>10</v>
      </c>
      <c r="G100" s="30"/>
      <c r="H100" s="66"/>
      <c r="I100" s="41"/>
      <c r="J100" s="15"/>
      <c r="K100" s="15"/>
      <c r="L100" s="15"/>
    </row>
    <row r="101" spans="1:12" ht="12.75" thickBot="1">
      <c r="A101" s="15"/>
      <c r="B101" s="237" t="s">
        <v>224</v>
      </c>
      <c r="C101" s="185">
        <v>30</v>
      </c>
      <c r="D101" s="183"/>
      <c r="E101" s="184">
        <f>IF(F101&gt;0,IF(F101&gt;C101,"Invalid Entry",IF(F101&gt;0.7*C101,"","Red Alert")),"Red Alert")</f>
      </c>
      <c r="F101" s="239">
        <v>30</v>
      </c>
      <c r="G101" s="30"/>
      <c r="H101" s="66"/>
      <c r="I101" s="41"/>
      <c r="J101" s="15"/>
      <c r="K101" s="15"/>
      <c r="L101" s="15"/>
    </row>
    <row r="102" spans="1:12" ht="12">
      <c r="A102" s="15"/>
      <c r="B102" s="240" t="s">
        <v>528</v>
      </c>
      <c r="C102" s="187">
        <v>60</v>
      </c>
      <c r="D102" s="183"/>
      <c r="E102" s="186" t="s">
        <v>528</v>
      </c>
      <c r="F102" s="241">
        <f>SUM(F99:F101)</f>
        <v>60</v>
      </c>
      <c r="G102" s="30"/>
      <c r="H102" s="15"/>
      <c r="I102" s="15"/>
      <c r="J102" s="15"/>
      <c r="K102" s="15"/>
      <c r="L102" s="15"/>
    </row>
    <row r="103" spans="1:12" ht="12.75" thickBot="1">
      <c r="A103" s="15"/>
      <c r="B103" s="242"/>
      <c r="C103" s="185"/>
      <c r="D103" s="185"/>
      <c r="E103" s="185"/>
      <c r="F103" s="243"/>
      <c r="G103" s="30"/>
      <c r="H103" s="90">
        <f>IF(F31&gt;0.1,F36,0)</f>
        <v>150</v>
      </c>
      <c r="I103" s="15"/>
      <c r="J103" s="15"/>
      <c r="K103" s="15"/>
      <c r="L103" s="15"/>
    </row>
    <row r="104" spans="1:12" ht="12">
      <c r="A104" s="15"/>
      <c r="B104" s="101"/>
      <c r="C104" s="62"/>
      <c r="D104" s="62"/>
      <c r="E104" s="62"/>
      <c r="F104" s="62"/>
      <c r="G104" s="30"/>
      <c r="H104" s="90">
        <f>IF(F39&gt;0.1,F43,0)</f>
        <v>0</v>
      </c>
      <c r="I104" s="15"/>
      <c r="J104" s="15"/>
      <c r="K104" s="15"/>
      <c r="L104" s="15"/>
    </row>
    <row r="105" spans="1:12" ht="12">
      <c r="A105" s="15"/>
      <c r="B105" s="39"/>
      <c r="C105" s="19"/>
      <c r="D105" s="19"/>
      <c r="E105" s="19"/>
      <c r="F105" s="19"/>
      <c r="G105" s="30"/>
      <c r="H105" s="90">
        <f>IF(F46&gt;0.1,F52,0)</f>
        <v>0</v>
      </c>
      <c r="I105" s="15"/>
      <c r="J105" s="15"/>
      <c r="K105" s="15"/>
      <c r="L105" s="15"/>
    </row>
    <row r="106" spans="1:12" ht="12">
      <c r="A106" s="15"/>
      <c r="B106" s="16" t="s">
        <v>497</v>
      </c>
      <c r="C106" s="43">
        <v>650</v>
      </c>
      <c r="D106" s="19"/>
      <c r="E106" s="19"/>
      <c r="F106" s="138">
        <f>F28+F95+F102+H110</f>
        <v>650</v>
      </c>
      <c r="G106" s="30"/>
      <c r="H106" s="90">
        <f>IF(F55&gt;0.1,F61,0)</f>
        <v>0</v>
      </c>
      <c r="I106" s="15"/>
      <c r="J106" s="15"/>
      <c r="K106" s="15"/>
      <c r="L106" s="15"/>
    </row>
    <row r="107" spans="1:12" ht="12">
      <c r="A107" s="15"/>
      <c r="B107" s="16" t="s">
        <v>421</v>
      </c>
      <c r="C107" s="43">
        <v>65</v>
      </c>
      <c r="D107" s="19"/>
      <c r="E107" s="19"/>
      <c r="F107" s="137">
        <f>F106/10</f>
        <v>65</v>
      </c>
      <c r="G107" s="30"/>
      <c r="H107" s="90">
        <f>IF(F64&gt;0.1,F69,0)</f>
        <v>80</v>
      </c>
      <c r="I107" s="15"/>
      <c r="J107" s="15"/>
      <c r="K107" s="15"/>
      <c r="L107" s="15"/>
    </row>
    <row r="108" spans="1:12" ht="12">
      <c r="A108" s="15"/>
      <c r="B108" s="39"/>
      <c r="C108" s="19"/>
      <c r="D108" s="19"/>
      <c r="E108" s="19"/>
      <c r="F108" s="19"/>
      <c r="G108" s="30"/>
      <c r="H108" s="90">
        <f>IF(F72&gt;0.1,F76,0)</f>
        <v>0</v>
      </c>
      <c r="I108" s="15"/>
      <c r="J108" s="15"/>
      <c r="K108" s="15"/>
      <c r="L108" s="15"/>
    </row>
    <row r="109" spans="1:12" ht="12">
      <c r="A109" s="15"/>
      <c r="B109" s="15"/>
      <c r="C109" s="15"/>
      <c r="D109" s="15"/>
      <c r="E109" s="15"/>
      <c r="F109" s="15"/>
      <c r="G109" s="15"/>
      <c r="H109" s="90">
        <f>IF(F79&gt;0.1,F84,0)</f>
        <v>0</v>
      </c>
      <c r="I109" s="15"/>
      <c r="J109" s="15"/>
      <c r="K109" s="15"/>
      <c r="L109" s="15"/>
    </row>
    <row r="110" spans="1:12" ht="12">
      <c r="A110" s="15"/>
      <c r="B110" s="15"/>
      <c r="C110" s="15"/>
      <c r="D110" s="15"/>
      <c r="E110" s="15"/>
      <c r="F110" s="15"/>
      <c r="G110" s="15"/>
      <c r="H110" s="73">
        <f>SUM(H103:H109)</f>
        <v>230</v>
      </c>
      <c r="I110" s="15"/>
      <c r="J110" s="15"/>
      <c r="K110" s="15"/>
      <c r="L110" s="15"/>
    </row>
    <row r="111" spans="1:12" ht="1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</row>
    <row r="112" spans="1:12" ht="1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</row>
    <row r="113" spans="1:12" ht="1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</row>
    <row r="114" spans="1:12" ht="1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</row>
    <row r="115" spans="1:12" ht="1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</row>
    <row r="116" spans="1:12" ht="1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</row>
    <row r="117" spans="1:12" ht="1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</row>
    <row r="118" spans="1:12" ht="1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</row>
  </sheetData>
  <sheetProtection password="DC32" sheet="1" objects="1" scenarios="1" selectLockedCells="1"/>
  <mergeCells count="11">
    <mergeCell ref="C55:D55"/>
    <mergeCell ref="C64:D64"/>
    <mergeCell ref="C72:D72"/>
    <mergeCell ref="C3:D3"/>
    <mergeCell ref="C79:D79"/>
    <mergeCell ref="C2:D2"/>
    <mergeCell ref="C4:D4"/>
    <mergeCell ref="C5:D5"/>
    <mergeCell ref="C31:D31"/>
    <mergeCell ref="C39:D39"/>
    <mergeCell ref="C46:D46"/>
  </mergeCells>
  <printOptions/>
  <pageMargins left="0.75" right="0.75" top="1" bottom="1" header="0.5" footer="0.5"/>
  <pageSetup horizontalDpi="300" verticalDpi="300" orientation="portrait" scale="89"/>
  <rowBreaks count="1" manualBreakCount="1">
    <brk id="64" min="1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G69"/>
  <sheetViews>
    <sheetView zoomScale="150" zoomScaleNormal="150" workbookViewId="0" topLeftCell="A1">
      <selection activeCell="F24" sqref="F24"/>
    </sheetView>
  </sheetViews>
  <sheetFormatPr defaultColWidth="8.8515625" defaultRowHeight="12.75"/>
  <cols>
    <col min="1" max="1" width="3.00390625" style="0" customWidth="1"/>
    <col min="2" max="2" width="39.7109375" style="0" customWidth="1"/>
    <col min="3" max="3" width="10.421875" style="0" customWidth="1"/>
    <col min="4" max="4" width="10.8515625" style="0" customWidth="1"/>
    <col min="5" max="5" width="16.140625" style="0" customWidth="1"/>
    <col min="6" max="6" width="12.28125" style="0" customWidth="1"/>
  </cols>
  <sheetData>
    <row r="1" spans="1:7" ht="12">
      <c r="A1" s="15"/>
      <c r="B1" s="15"/>
      <c r="C1" s="15"/>
      <c r="D1" s="15"/>
      <c r="E1" s="15"/>
      <c r="F1" s="15"/>
      <c r="G1" s="15"/>
    </row>
    <row r="2" spans="1:7" ht="12">
      <c r="A2" s="15"/>
      <c r="B2" s="16" t="s">
        <v>374</v>
      </c>
      <c r="C2" s="286">
        <f>'Area 1'!C2:D2</f>
        <v>0</v>
      </c>
      <c r="D2" s="287"/>
      <c r="E2" s="18" t="s">
        <v>375</v>
      </c>
      <c r="F2" s="129">
        <f>'Area 1'!F2:H2</f>
        <v>0</v>
      </c>
      <c r="G2" s="15"/>
    </row>
    <row r="3" spans="1:7" ht="12">
      <c r="A3" s="15"/>
      <c r="B3" s="16" t="s">
        <v>625</v>
      </c>
      <c r="C3" s="286">
        <f>'Area 1'!C3:D3</f>
        <v>0</v>
      </c>
      <c r="D3" s="287"/>
      <c r="E3" s="18" t="s">
        <v>376</v>
      </c>
      <c r="F3" s="129">
        <f>'Area 1'!F3:H3</f>
        <v>0</v>
      </c>
      <c r="G3" s="15"/>
    </row>
    <row r="4" spans="1:7" ht="12.75" thickBot="1">
      <c r="A4" s="15"/>
      <c r="B4" s="20" t="s">
        <v>377</v>
      </c>
      <c r="C4" s="286">
        <f>'Area 1'!C4:D4</f>
        <v>0</v>
      </c>
      <c r="D4" s="287"/>
      <c r="E4" s="21" t="s">
        <v>512</v>
      </c>
      <c r="F4" s="22" t="s">
        <v>513</v>
      </c>
      <c r="G4" s="15"/>
    </row>
    <row r="5" spans="1:7" ht="12">
      <c r="A5" s="15"/>
      <c r="B5" s="18" t="s">
        <v>378</v>
      </c>
      <c r="C5" s="286">
        <f>'Area 1'!C5:D5</f>
        <v>0</v>
      </c>
      <c r="D5" s="287"/>
      <c r="E5" s="23">
        <f>F52</f>
        <v>500</v>
      </c>
      <c r="F5" s="24">
        <f>F53</f>
        <v>50</v>
      </c>
      <c r="G5" s="15"/>
    </row>
    <row r="6" spans="1:7" ht="12">
      <c r="A6" s="15"/>
      <c r="B6" s="15"/>
      <c r="C6" s="25"/>
      <c r="D6" s="25"/>
      <c r="E6" s="25"/>
      <c r="F6" s="25"/>
      <c r="G6" s="15"/>
    </row>
    <row r="7" spans="1:7" ht="18">
      <c r="A7" s="15"/>
      <c r="B7" s="26" t="s">
        <v>225</v>
      </c>
      <c r="C7" s="15"/>
      <c r="D7" s="15"/>
      <c r="E7" s="15"/>
      <c r="F7" s="15"/>
      <c r="G7" s="15"/>
    </row>
    <row r="8" spans="1:7" ht="12">
      <c r="A8" s="15"/>
      <c r="B8" s="48" t="s">
        <v>299</v>
      </c>
      <c r="C8" s="15"/>
      <c r="D8" s="15"/>
      <c r="E8" s="15"/>
      <c r="F8" s="15"/>
      <c r="G8" s="15"/>
    </row>
    <row r="9" spans="1:7" ht="12">
      <c r="A9" s="15"/>
      <c r="B9" s="48" t="s">
        <v>77</v>
      </c>
      <c r="C9" s="15"/>
      <c r="D9" s="15"/>
      <c r="E9" s="15"/>
      <c r="F9" s="15"/>
      <c r="G9" s="15"/>
    </row>
    <row r="10" spans="1:7" ht="12">
      <c r="A10" s="15"/>
      <c r="B10" s="15" t="s">
        <v>235</v>
      </c>
      <c r="C10" s="15"/>
      <c r="D10" s="15"/>
      <c r="E10" s="15"/>
      <c r="F10" s="15"/>
      <c r="G10" s="15"/>
    </row>
    <row r="11" spans="1:7" ht="12">
      <c r="A11" s="15"/>
      <c r="B11" s="51" t="s">
        <v>172</v>
      </c>
      <c r="C11" s="50"/>
      <c r="D11" s="50"/>
      <c r="E11" s="50"/>
      <c r="F11" s="50"/>
      <c r="G11" s="15"/>
    </row>
    <row r="12" spans="1:7" ht="12">
      <c r="A12" s="15"/>
      <c r="B12" s="15"/>
      <c r="C12" s="15"/>
      <c r="D12" s="15"/>
      <c r="E12" s="15"/>
      <c r="F12" s="15"/>
      <c r="G12" s="15"/>
    </row>
    <row r="13" spans="1:7" ht="12">
      <c r="A13" s="15"/>
      <c r="B13" s="28" t="s">
        <v>504</v>
      </c>
      <c r="C13" s="29" t="s">
        <v>481</v>
      </c>
      <c r="D13" s="15"/>
      <c r="E13" s="15"/>
      <c r="F13" s="15"/>
      <c r="G13" s="15"/>
    </row>
    <row r="14" spans="1:7" ht="12">
      <c r="A14" s="15"/>
      <c r="B14" s="30" t="s">
        <v>381</v>
      </c>
      <c r="C14" s="15" t="s">
        <v>482</v>
      </c>
      <c r="D14" s="15"/>
      <c r="E14" s="15"/>
      <c r="F14" s="15"/>
      <c r="G14" s="15"/>
    </row>
    <row r="15" spans="1:7" ht="12">
      <c r="A15" s="15"/>
      <c r="B15" s="15" t="s">
        <v>476</v>
      </c>
      <c r="C15" s="15" t="s">
        <v>100</v>
      </c>
      <c r="D15" s="15"/>
      <c r="E15" s="15"/>
      <c r="F15" s="15"/>
      <c r="G15" s="15"/>
    </row>
    <row r="16" spans="1:7" ht="12">
      <c r="A16" s="15"/>
      <c r="B16" s="15" t="s">
        <v>477</v>
      </c>
      <c r="C16" s="15"/>
      <c r="D16" s="15"/>
      <c r="E16" s="15"/>
      <c r="F16" s="15"/>
      <c r="G16" s="15"/>
    </row>
    <row r="17" spans="1:7" ht="12">
      <c r="A17" s="15"/>
      <c r="B17" s="15" t="s">
        <v>478</v>
      </c>
      <c r="C17" s="15"/>
      <c r="D17" s="15"/>
      <c r="E17" s="15"/>
      <c r="F17" s="15"/>
      <c r="G17" s="15"/>
    </row>
    <row r="18" spans="1:7" ht="12">
      <c r="A18" s="15"/>
      <c r="B18" s="15" t="s">
        <v>479</v>
      </c>
      <c r="C18" s="15"/>
      <c r="D18" s="15"/>
      <c r="E18" s="15"/>
      <c r="F18" s="15"/>
      <c r="G18" s="15"/>
    </row>
    <row r="19" spans="1:7" ht="12">
      <c r="A19" s="15"/>
      <c r="B19" s="15" t="s">
        <v>480</v>
      </c>
      <c r="C19" s="15"/>
      <c r="D19" s="15"/>
      <c r="E19" s="15"/>
      <c r="F19" s="15"/>
      <c r="G19" s="15"/>
    </row>
    <row r="20" spans="1:7" ht="12">
      <c r="A20" s="15"/>
      <c r="B20" s="51"/>
      <c r="C20" s="50"/>
      <c r="D20" s="50"/>
      <c r="E20" s="50"/>
      <c r="F20" s="50"/>
      <c r="G20" s="15"/>
    </row>
    <row r="21" spans="1:7" ht="12">
      <c r="A21" s="15"/>
      <c r="B21" s="25"/>
      <c r="C21" s="31" t="s">
        <v>500</v>
      </c>
      <c r="D21" s="32" t="s">
        <v>503</v>
      </c>
      <c r="E21" s="33" t="s">
        <v>641</v>
      </c>
      <c r="F21" s="99" t="s">
        <v>380</v>
      </c>
      <c r="G21" s="15"/>
    </row>
    <row r="22" spans="1:7" ht="12">
      <c r="A22" s="15"/>
      <c r="B22" s="51"/>
      <c r="C22" s="35" t="s">
        <v>501</v>
      </c>
      <c r="D22" s="36" t="s">
        <v>502</v>
      </c>
      <c r="E22" s="202" t="s">
        <v>633</v>
      </c>
      <c r="F22" s="100"/>
      <c r="G22" s="15"/>
    </row>
    <row r="23" spans="1:7" ht="12">
      <c r="A23" s="15"/>
      <c r="B23" s="16" t="s">
        <v>556</v>
      </c>
      <c r="C23" s="101"/>
      <c r="D23" s="101"/>
      <c r="E23" s="39"/>
      <c r="F23" s="101"/>
      <c r="G23" s="15"/>
    </row>
    <row r="24" spans="1:7" ht="12">
      <c r="A24" s="15"/>
      <c r="B24" s="39" t="s">
        <v>173</v>
      </c>
      <c r="C24" s="19">
        <v>15</v>
      </c>
      <c r="D24" s="19"/>
      <c r="E24" s="158">
        <f>IF(F24&gt;0,IF(F24&gt;C24,"Invalid Entry",IF(F24&gt;0.7*C24,"","Red Alert")),"Red Alert")</f>
      </c>
      <c r="F24" s="8">
        <v>15</v>
      </c>
      <c r="G24" s="15"/>
    </row>
    <row r="25" spans="1:7" ht="12">
      <c r="A25" s="15"/>
      <c r="B25" s="39" t="s">
        <v>239</v>
      </c>
      <c r="C25" s="19">
        <v>40</v>
      </c>
      <c r="D25" s="19"/>
      <c r="E25" s="158">
        <f aca="true" t="shared" si="0" ref="E25:E32">IF(F25&gt;0,IF(F25&gt;C25,"Invalid Entry",IF(F25&gt;0.7*C25,"","Red Alert")),"Red Alert")</f>
      </c>
      <c r="F25" s="8">
        <v>40</v>
      </c>
      <c r="G25" s="15"/>
    </row>
    <row r="26" spans="1:7" ht="12">
      <c r="A26" s="15"/>
      <c r="B26" s="39" t="s">
        <v>240</v>
      </c>
      <c r="C26" s="19">
        <v>10</v>
      </c>
      <c r="D26" s="19"/>
      <c r="E26" s="158">
        <f t="shared" si="0"/>
      </c>
      <c r="F26" s="8">
        <v>10</v>
      </c>
      <c r="G26" s="15"/>
    </row>
    <row r="27" spans="1:7" ht="12">
      <c r="A27" s="15"/>
      <c r="B27" s="39" t="s">
        <v>241</v>
      </c>
      <c r="C27" s="19">
        <v>10</v>
      </c>
      <c r="D27" s="19"/>
      <c r="E27" s="158">
        <f t="shared" si="0"/>
      </c>
      <c r="F27" s="8">
        <v>10</v>
      </c>
      <c r="G27" s="15"/>
    </row>
    <row r="28" spans="1:7" ht="12">
      <c r="A28" s="15"/>
      <c r="B28" s="39" t="s">
        <v>242</v>
      </c>
      <c r="C28" s="19">
        <v>20</v>
      </c>
      <c r="D28" s="19"/>
      <c r="E28" s="158">
        <f t="shared" si="0"/>
      </c>
      <c r="F28" s="8">
        <v>20</v>
      </c>
      <c r="G28" s="15"/>
    </row>
    <row r="29" spans="1:7" ht="12">
      <c r="A29" s="15"/>
      <c r="B29" s="55" t="s">
        <v>243</v>
      </c>
      <c r="C29" s="61">
        <v>15</v>
      </c>
      <c r="D29" s="19"/>
      <c r="E29" s="158">
        <f t="shared" si="0"/>
      </c>
      <c r="F29" s="8">
        <v>15</v>
      </c>
      <c r="G29" s="15"/>
    </row>
    <row r="30" spans="1:7" ht="12">
      <c r="A30" s="15"/>
      <c r="B30" s="39" t="s">
        <v>244</v>
      </c>
      <c r="C30" s="19">
        <v>15</v>
      </c>
      <c r="D30" s="19"/>
      <c r="E30" s="158">
        <f t="shared" si="0"/>
      </c>
      <c r="F30" s="8">
        <v>15</v>
      </c>
      <c r="G30" s="15"/>
    </row>
    <row r="31" spans="1:7" ht="12">
      <c r="A31" s="15"/>
      <c r="B31" s="39" t="s">
        <v>245</v>
      </c>
      <c r="C31" s="19">
        <v>15</v>
      </c>
      <c r="D31" s="19"/>
      <c r="E31" s="158">
        <f t="shared" si="0"/>
      </c>
      <c r="F31" s="8">
        <v>15</v>
      </c>
      <c r="G31" s="15"/>
    </row>
    <row r="32" spans="1:7" ht="12.75" thickBot="1">
      <c r="A32" s="15"/>
      <c r="B32" s="39" t="s">
        <v>246</v>
      </c>
      <c r="C32" s="42">
        <v>10</v>
      </c>
      <c r="D32" s="19"/>
      <c r="E32" s="158">
        <f t="shared" si="0"/>
      </c>
      <c r="F32" s="9">
        <v>10</v>
      </c>
      <c r="G32" s="15"/>
    </row>
    <row r="33" spans="1:7" ht="12">
      <c r="A33" s="15"/>
      <c r="B33" s="54" t="s">
        <v>528</v>
      </c>
      <c r="C33" s="23">
        <v>150</v>
      </c>
      <c r="D33" s="19"/>
      <c r="E33" s="54" t="s">
        <v>528</v>
      </c>
      <c r="F33" s="23">
        <f>SUM(F24:F32)</f>
        <v>150</v>
      </c>
      <c r="G33" s="15"/>
    </row>
    <row r="34" spans="1:7" ht="12">
      <c r="A34" s="15"/>
      <c r="B34" s="39"/>
      <c r="C34" s="19"/>
      <c r="D34" s="19"/>
      <c r="E34" s="19"/>
      <c r="F34" s="19"/>
      <c r="G34" s="15"/>
    </row>
    <row r="35" spans="1:7" ht="12">
      <c r="A35" s="15"/>
      <c r="B35" s="16" t="s">
        <v>557</v>
      </c>
      <c r="C35" s="19"/>
      <c r="D35" s="19"/>
      <c r="E35" s="19"/>
      <c r="F35" s="19"/>
      <c r="G35" s="15"/>
    </row>
    <row r="36" spans="1:7" ht="12">
      <c r="A36" s="15"/>
      <c r="B36" s="39" t="s">
        <v>314</v>
      </c>
      <c r="C36" s="19">
        <v>40</v>
      </c>
      <c r="D36" s="19"/>
      <c r="E36" s="158">
        <f>IF(F36&gt;0,IF(F36&gt;C36,"Invalid Entry",IF(F36&gt;0.7*C36,"","Red Alert")),"Red Alert")</f>
      </c>
      <c r="F36" s="8">
        <v>40</v>
      </c>
      <c r="G36" s="15"/>
    </row>
    <row r="37" spans="1:7" ht="12">
      <c r="A37" s="15"/>
      <c r="B37" s="39" t="s">
        <v>315</v>
      </c>
      <c r="C37" s="19">
        <v>40</v>
      </c>
      <c r="D37" s="19"/>
      <c r="E37" s="158">
        <f>IF(F37&gt;0,IF(F37&gt;C37,"Invalid Entry",IF(F37&gt;0.7*C37,"","Red Alert")),"Red Alert")</f>
      </c>
      <c r="F37" s="8">
        <v>40</v>
      </c>
      <c r="G37" s="15"/>
    </row>
    <row r="38" spans="1:7" ht="12">
      <c r="A38" s="15"/>
      <c r="B38" s="39" t="s">
        <v>316</v>
      </c>
      <c r="C38" s="19">
        <v>40</v>
      </c>
      <c r="D38" s="19"/>
      <c r="E38" s="158">
        <f>IF(F38&gt;0,IF(F38&gt;C38,"Invalid Entry",IF(F38&gt;0.7*C38,"","Red Alert")),"Red Alert")</f>
      </c>
      <c r="F38" s="8">
        <v>40</v>
      </c>
      <c r="G38" s="15"/>
    </row>
    <row r="39" spans="1:7" ht="12.75" thickBot="1">
      <c r="A39" s="15"/>
      <c r="B39" s="39" t="s">
        <v>317</v>
      </c>
      <c r="C39" s="42">
        <v>30</v>
      </c>
      <c r="D39" s="19"/>
      <c r="E39" s="158">
        <f>IF(F39&gt;0,IF(F39&gt;C39,"Invalid Entry",IF(F39&gt;0.7*C39,"","Red Alert")),"Red Alert")</f>
      </c>
      <c r="F39" s="9">
        <v>30</v>
      </c>
      <c r="G39" s="15"/>
    </row>
    <row r="40" spans="1:7" ht="12">
      <c r="A40" s="15"/>
      <c r="B40" s="54" t="s">
        <v>528</v>
      </c>
      <c r="C40" s="23">
        <v>150</v>
      </c>
      <c r="D40" s="19"/>
      <c r="E40" s="54" t="s">
        <v>528</v>
      </c>
      <c r="F40" s="23">
        <f>SUM(F36:F39)</f>
        <v>150</v>
      </c>
      <c r="G40" s="15"/>
    </row>
    <row r="41" spans="1:7" ht="12">
      <c r="A41" s="15"/>
      <c r="B41" s="39"/>
      <c r="C41" s="19"/>
      <c r="D41" s="19"/>
      <c r="E41" s="19"/>
      <c r="F41" s="19"/>
      <c r="G41" s="15"/>
    </row>
    <row r="42" spans="1:7" ht="12">
      <c r="A42" s="15"/>
      <c r="B42" s="16" t="s">
        <v>558</v>
      </c>
      <c r="C42" s="19"/>
      <c r="D42" s="19"/>
      <c r="E42" s="19"/>
      <c r="F42" s="19"/>
      <c r="G42" s="15"/>
    </row>
    <row r="43" spans="1:7" ht="12">
      <c r="A43" s="15"/>
      <c r="B43" s="39" t="s">
        <v>318</v>
      </c>
      <c r="C43" s="19">
        <v>70</v>
      </c>
      <c r="D43" s="19"/>
      <c r="E43" s="158">
        <f aca="true" t="shared" si="1" ref="E43:E49">IF(F43&gt;0,IF(F43&gt;C43,"Invalid Entry",IF(F43&gt;0.7*C43,"","Red Alert")),"Red Alert")</f>
      </c>
      <c r="F43" s="8">
        <v>70</v>
      </c>
      <c r="G43" s="15"/>
    </row>
    <row r="44" spans="1:7" ht="12">
      <c r="A44" s="15"/>
      <c r="B44" s="39" t="s">
        <v>252</v>
      </c>
      <c r="C44" s="19">
        <v>15</v>
      </c>
      <c r="D44" s="19"/>
      <c r="E44" s="158">
        <f t="shared" si="1"/>
      </c>
      <c r="F44" s="8">
        <v>15</v>
      </c>
      <c r="G44" s="15"/>
    </row>
    <row r="45" spans="1:7" ht="12">
      <c r="A45" s="15"/>
      <c r="B45" s="39" t="s">
        <v>253</v>
      </c>
      <c r="C45" s="19">
        <v>35</v>
      </c>
      <c r="D45" s="19"/>
      <c r="E45" s="158">
        <f t="shared" si="1"/>
      </c>
      <c r="F45" s="8">
        <v>35</v>
      </c>
      <c r="G45" s="15"/>
    </row>
    <row r="46" spans="1:7" ht="12">
      <c r="A46" s="15"/>
      <c r="B46" s="39" t="s">
        <v>254</v>
      </c>
      <c r="C46" s="19">
        <v>35</v>
      </c>
      <c r="D46" s="19"/>
      <c r="E46" s="158">
        <f t="shared" si="1"/>
      </c>
      <c r="F46" s="8">
        <v>35</v>
      </c>
      <c r="G46" s="15"/>
    </row>
    <row r="47" spans="1:7" ht="12">
      <c r="A47" s="15"/>
      <c r="B47" s="39" t="s">
        <v>255</v>
      </c>
      <c r="C47" s="19">
        <v>10</v>
      </c>
      <c r="D47" s="19"/>
      <c r="E47" s="158">
        <f t="shared" si="1"/>
      </c>
      <c r="F47" s="8">
        <v>10</v>
      </c>
      <c r="G47" s="15"/>
    </row>
    <row r="48" spans="1:7" ht="12">
      <c r="A48" s="15"/>
      <c r="B48" s="39" t="s">
        <v>256</v>
      </c>
      <c r="C48" s="19">
        <v>20</v>
      </c>
      <c r="D48" s="19"/>
      <c r="E48" s="158">
        <f t="shared" si="1"/>
      </c>
      <c r="F48" s="8">
        <v>20</v>
      </c>
      <c r="G48" s="15"/>
    </row>
    <row r="49" spans="1:7" ht="12.75" thickBot="1">
      <c r="A49" s="15"/>
      <c r="B49" s="39" t="s">
        <v>257</v>
      </c>
      <c r="C49" s="42">
        <v>15</v>
      </c>
      <c r="D49" s="19"/>
      <c r="E49" s="158">
        <f t="shared" si="1"/>
      </c>
      <c r="F49" s="9">
        <v>15</v>
      </c>
      <c r="G49" s="15"/>
    </row>
    <row r="50" spans="1:7" ht="12">
      <c r="A50" s="15"/>
      <c r="B50" s="54" t="s">
        <v>528</v>
      </c>
      <c r="C50" s="23">
        <v>200</v>
      </c>
      <c r="D50" s="19"/>
      <c r="E50" s="54" t="s">
        <v>528</v>
      </c>
      <c r="F50" s="23">
        <f>SUM(F43:F49)</f>
        <v>200</v>
      </c>
      <c r="G50" s="15"/>
    </row>
    <row r="51" spans="1:7" ht="12">
      <c r="A51" s="15"/>
      <c r="B51" s="39"/>
      <c r="C51" s="19"/>
      <c r="D51" s="19"/>
      <c r="E51" s="19"/>
      <c r="F51" s="19"/>
      <c r="G51" s="15"/>
    </row>
    <row r="52" spans="1:7" ht="12">
      <c r="A52" s="15"/>
      <c r="B52" s="16" t="s">
        <v>497</v>
      </c>
      <c r="C52" s="43">
        <v>500</v>
      </c>
      <c r="D52" s="19"/>
      <c r="E52" s="19"/>
      <c r="F52" s="138">
        <f>F33+F40+F50</f>
        <v>500</v>
      </c>
      <c r="G52" s="15"/>
    </row>
    <row r="53" spans="1:7" ht="12">
      <c r="A53" s="15"/>
      <c r="B53" s="16" t="s">
        <v>421</v>
      </c>
      <c r="C53" s="43">
        <v>50</v>
      </c>
      <c r="D53" s="19"/>
      <c r="E53" s="19"/>
      <c r="F53" s="137">
        <f>F52/10</f>
        <v>50</v>
      </c>
      <c r="G53" s="15"/>
    </row>
    <row r="54" spans="1:7" ht="12">
      <c r="A54" s="15"/>
      <c r="B54" s="16"/>
      <c r="C54" s="16"/>
      <c r="D54" s="39"/>
      <c r="E54" s="39"/>
      <c r="F54" s="39"/>
      <c r="G54" s="15"/>
    </row>
    <row r="55" spans="1:7" ht="12">
      <c r="A55" s="15"/>
      <c r="B55" s="51"/>
      <c r="C55" s="51"/>
      <c r="D55" s="51"/>
      <c r="E55" s="51"/>
      <c r="F55" s="51"/>
      <c r="G55" s="15"/>
    </row>
    <row r="56" spans="1:7" ht="12">
      <c r="A56" s="15"/>
      <c r="B56" s="51"/>
      <c r="C56" s="51"/>
      <c r="D56" s="51"/>
      <c r="E56" s="51"/>
      <c r="F56" s="51"/>
      <c r="G56" s="15"/>
    </row>
    <row r="57" spans="1:7" ht="12">
      <c r="A57" s="15"/>
      <c r="B57" s="51"/>
      <c r="C57" s="51"/>
      <c r="D57" s="51"/>
      <c r="E57" s="51"/>
      <c r="F57" s="51"/>
      <c r="G57" s="15"/>
    </row>
    <row r="58" spans="1:6" ht="12">
      <c r="A58" s="15"/>
      <c r="B58" s="51"/>
      <c r="C58" s="51"/>
      <c r="D58" s="51"/>
      <c r="E58" s="51"/>
      <c r="F58" s="51"/>
    </row>
    <row r="59" spans="1:6" ht="12">
      <c r="A59" s="15"/>
      <c r="B59" s="51"/>
      <c r="C59" s="51"/>
      <c r="D59" s="51"/>
      <c r="E59" s="51"/>
      <c r="F59" s="51"/>
    </row>
    <row r="60" spans="1:6" ht="12">
      <c r="A60" s="15"/>
      <c r="B60" s="51"/>
      <c r="C60" s="51"/>
      <c r="D60" s="51"/>
      <c r="E60" s="51"/>
      <c r="F60" s="51"/>
    </row>
    <row r="61" spans="1:6" ht="12">
      <c r="A61" s="15"/>
      <c r="B61" s="51"/>
      <c r="C61" s="51"/>
      <c r="D61" s="51"/>
      <c r="E61" s="51"/>
      <c r="F61" s="51"/>
    </row>
    <row r="62" spans="2:7" ht="12">
      <c r="B62" s="5"/>
      <c r="C62" s="5"/>
      <c r="D62" s="5"/>
      <c r="E62" s="5"/>
      <c r="F62" s="5"/>
      <c r="G62" s="2"/>
    </row>
    <row r="63" spans="2:7" ht="12">
      <c r="B63" s="5"/>
      <c r="C63" s="5"/>
      <c r="D63" s="5"/>
      <c r="E63" s="5"/>
      <c r="F63" s="5"/>
      <c r="G63" s="2"/>
    </row>
    <row r="64" spans="2:7" ht="12">
      <c r="B64" s="5"/>
      <c r="C64" s="5"/>
      <c r="D64" s="5"/>
      <c r="E64" s="5"/>
      <c r="F64" s="5"/>
      <c r="G64" s="2"/>
    </row>
    <row r="65" spans="2:6" ht="12">
      <c r="B65" s="4"/>
      <c r="C65" s="3"/>
      <c r="D65" s="4"/>
      <c r="E65" s="4"/>
      <c r="F65" s="4"/>
    </row>
    <row r="66" spans="2:6" ht="12">
      <c r="B66" s="4"/>
      <c r="C66" s="4"/>
      <c r="D66" s="4"/>
      <c r="E66" s="4"/>
      <c r="F66" s="4"/>
    </row>
    <row r="67" spans="2:6" ht="12">
      <c r="B67" s="4"/>
      <c r="C67" s="4"/>
      <c r="D67" s="4"/>
      <c r="E67" s="4"/>
      <c r="F67" s="4"/>
    </row>
    <row r="68" ht="12">
      <c r="B68" s="2"/>
    </row>
    <row r="69" ht="12">
      <c r="B69" s="1"/>
    </row>
  </sheetData>
  <sheetProtection password="DC32" sheet="1" objects="1" scenarios="1" selectLockedCells="1"/>
  <mergeCells count="4">
    <mergeCell ref="C3:D3"/>
    <mergeCell ref="C2:D2"/>
    <mergeCell ref="C4:D4"/>
    <mergeCell ref="C5:D5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9"/>
  <sheetViews>
    <sheetView zoomScale="150" zoomScaleNormal="150" workbookViewId="0" topLeftCell="A12">
      <selection activeCell="F24" sqref="F24"/>
    </sheetView>
  </sheetViews>
  <sheetFormatPr defaultColWidth="8.8515625" defaultRowHeight="12.75"/>
  <cols>
    <col min="1" max="1" width="2.8515625" style="0" customWidth="1"/>
    <col min="2" max="2" width="39.7109375" style="0" customWidth="1"/>
    <col min="3" max="3" width="11.28125" style="0" customWidth="1"/>
    <col min="4" max="4" width="11.00390625" style="0" customWidth="1"/>
    <col min="5" max="5" width="16.421875" style="0" customWidth="1"/>
    <col min="6" max="6" width="12.00390625" style="0" customWidth="1"/>
  </cols>
  <sheetData>
    <row r="1" spans="1:8" ht="12">
      <c r="A1" s="15"/>
      <c r="B1" s="15"/>
      <c r="C1" s="15"/>
      <c r="D1" s="15"/>
      <c r="E1" s="15"/>
      <c r="F1" s="15"/>
      <c r="G1" s="15"/>
      <c r="H1" s="15"/>
    </row>
    <row r="2" spans="1:8" ht="12">
      <c r="A2" s="15"/>
      <c r="B2" s="16" t="s">
        <v>374</v>
      </c>
      <c r="C2" s="286">
        <f>'Area 1'!C2:D2</f>
        <v>0</v>
      </c>
      <c r="D2" s="287"/>
      <c r="E2" s="18" t="s">
        <v>375</v>
      </c>
      <c r="F2" s="129">
        <f>'Area 1'!F2:H2</f>
        <v>0</v>
      </c>
      <c r="G2" s="15"/>
      <c r="H2" s="15"/>
    </row>
    <row r="3" spans="1:8" ht="12">
      <c r="A3" s="15"/>
      <c r="B3" s="16" t="s">
        <v>625</v>
      </c>
      <c r="C3" s="286">
        <f>'Area 1'!C3:D3</f>
        <v>0</v>
      </c>
      <c r="D3" s="287"/>
      <c r="E3" s="18" t="s">
        <v>376</v>
      </c>
      <c r="F3" s="129">
        <f>'Area 1'!F3:H3</f>
        <v>0</v>
      </c>
      <c r="G3" s="15"/>
      <c r="H3" s="15"/>
    </row>
    <row r="4" spans="1:8" ht="12.75" thickBot="1">
      <c r="A4" s="15"/>
      <c r="B4" s="20" t="s">
        <v>377</v>
      </c>
      <c r="C4" s="286">
        <f>'Area 1'!C4:D4</f>
        <v>0</v>
      </c>
      <c r="D4" s="287"/>
      <c r="E4" s="21" t="s">
        <v>512</v>
      </c>
      <c r="F4" s="22" t="s">
        <v>513</v>
      </c>
      <c r="G4" s="15"/>
      <c r="H4" s="15"/>
    </row>
    <row r="5" spans="1:8" ht="12">
      <c r="A5" s="15"/>
      <c r="B5" s="18" t="s">
        <v>378</v>
      </c>
      <c r="C5" s="286">
        <f>'Area 1'!C5:D5</f>
        <v>0</v>
      </c>
      <c r="D5" s="287"/>
      <c r="E5" s="23">
        <f>F49</f>
        <v>300</v>
      </c>
      <c r="F5" s="24">
        <f>F50</f>
        <v>30</v>
      </c>
      <c r="G5" s="15"/>
      <c r="H5" s="15"/>
    </row>
    <row r="6" spans="1:8" ht="12">
      <c r="A6" s="15"/>
      <c r="B6" s="15"/>
      <c r="C6" s="25"/>
      <c r="D6" s="25"/>
      <c r="E6" s="25"/>
      <c r="F6" s="25"/>
      <c r="G6" s="15"/>
      <c r="H6" s="15"/>
    </row>
    <row r="7" spans="1:8" ht="18">
      <c r="A7" s="15"/>
      <c r="B7" s="26" t="s">
        <v>259</v>
      </c>
      <c r="C7" s="15"/>
      <c r="D7" s="15"/>
      <c r="E7" s="15"/>
      <c r="F7" s="15"/>
      <c r="G7" s="15"/>
      <c r="H7" s="15"/>
    </row>
    <row r="8" spans="1:8" ht="12">
      <c r="A8" s="15"/>
      <c r="B8" s="48" t="s">
        <v>321</v>
      </c>
      <c r="C8" s="15"/>
      <c r="D8" s="15"/>
      <c r="E8" s="15"/>
      <c r="F8" s="15"/>
      <c r="G8" s="15"/>
      <c r="H8" s="15"/>
    </row>
    <row r="9" spans="1:8" ht="12">
      <c r="A9" s="15"/>
      <c r="B9" s="48" t="s">
        <v>322</v>
      </c>
      <c r="C9" s="15"/>
      <c r="D9" s="15"/>
      <c r="E9" s="15"/>
      <c r="F9" s="15"/>
      <c r="G9" s="15"/>
      <c r="H9" s="15"/>
    </row>
    <row r="10" spans="1:8" ht="12">
      <c r="A10" s="15"/>
      <c r="B10" s="15" t="s">
        <v>136</v>
      </c>
      <c r="C10" s="15"/>
      <c r="D10" s="15"/>
      <c r="E10" s="15"/>
      <c r="F10" s="15"/>
      <c r="G10" s="15"/>
      <c r="H10" s="15"/>
    </row>
    <row r="11" spans="1:8" ht="12">
      <c r="A11" s="15"/>
      <c r="B11" s="51" t="s">
        <v>13</v>
      </c>
      <c r="C11" s="50"/>
      <c r="D11" s="50"/>
      <c r="E11" s="50"/>
      <c r="F11" s="50"/>
      <c r="G11" s="15"/>
      <c r="H11" s="15"/>
    </row>
    <row r="12" spans="1:8" ht="12">
      <c r="A12" s="15"/>
      <c r="B12" s="15"/>
      <c r="C12" s="15"/>
      <c r="D12" s="15"/>
      <c r="E12" s="15"/>
      <c r="F12" s="15"/>
      <c r="G12" s="15"/>
      <c r="H12" s="15"/>
    </row>
    <row r="13" spans="1:8" ht="12">
      <c r="A13" s="15"/>
      <c r="B13" s="28" t="s">
        <v>504</v>
      </c>
      <c r="C13" s="29" t="s">
        <v>481</v>
      </c>
      <c r="D13" s="15"/>
      <c r="E13" s="15"/>
      <c r="F13" s="15"/>
      <c r="G13" s="15"/>
      <c r="H13" s="15"/>
    </row>
    <row r="14" spans="1:8" ht="12">
      <c r="A14" s="15"/>
      <c r="B14" s="30" t="s">
        <v>381</v>
      </c>
      <c r="C14" s="15" t="s">
        <v>482</v>
      </c>
      <c r="D14" s="15"/>
      <c r="E14" s="15"/>
      <c r="F14" s="15"/>
      <c r="G14" s="15"/>
      <c r="H14" s="15"/>
    </row>
    <row r="15" spans="1:8" ht="12">
      <c r="A15" s="15"/>
      <c r="B15" s="15" t="s">
        <v>476</v>
      </c>
      <c r="C15" s="15" t="s">
        <v>100</v>
      </c>
      <c r="D15" s="15"/>
      <c r="E15" s="15"/>
      <c r="F15" s="15"/>
      <c r="G15" s="15"/>
      <c r="H15" s="15"/>
    </row>
    <row r="16" spans="1:8" ht="12">
      <c r="A16" s="15"/>
      <c r="B16" s="15" t="s">
        <v>477</v>
      </c>
      <c r="C16" s="15"/>
      <c r="D16" s="15"/>
      <c r="E16" s="15"/>
      <c r="F16" s="15"/>
      <c r="G16" s="15"/>
      <c r="H16" s="15"/>
    </row>
    <row r="17" spans="1:8" ht="12">
      <c r="A17" s="15"/>
      <c r="B17" s="15" t="s">
        <v>478</v>
      </c>
      <c r="C17" s="15"/>
      <c r="D17" s="15"/>
      <c r="E17" s="15"/>
      <c r="F17" s="15"/>
      <c r="G17" s="15"/>
      <c r="H17" s="15"/>
    </row>
    <row r="18" spans="1:8" ht="12">
      <c r="A18" s="15"/>
      <c r="B18" s="15" t="s">
        <v>479</v>
      </c>
      <c r="C18" s="15"/>
      <c r="D18" s="15"/>
      <c r="E18" s="15"/>
      <c r="F18" s="15"/>
      <c r="G18" s="15"/>
      <c r="H18" s="15"/>
    </row>
    <row r="19" spans="1:8" ht="12">
      <c r="A19" s="15"/>
      <c r="B19" s="15" t="s">
        <v>480</v>
      </c>
      <c r="C19" s="15"/>
      <c r="D19" s="15"/>
      <c r="E19" s="15"/>
      <c r="F19" s="15"/>
      <c r="G19" s="15"/>
      <c r="H19" s="15"/>
    </row>
    <row r="20" spans="1:8" ht="12">
      <c r="A20" s="15"/>
      <c r="B20" s="51"/>
      <c r="C20" s="50"/>
      <c r="D20" s="50"/>
      <c r="E20" s="50"/>
      <c r="F20" s="50"/>
      <c r="G20" s="15"/>
      <c r="H20" s="15"/>
    </row>
    <row r="21" spans="1:8" ht="12">
      <c r="A21" s="15"/>
      <c r="B21" s="25"/>
      <c r="C21" s="31" t="s">
        <v>500</v>
      </c>
      <c r="D21" s="32" t="s">
        <v>503</v>
      </c>
      <c r="E21" s="33" t="s">
        <v>641</v>
      </c>
      <c r="F21" s="99" t="s">
        <v>380</v>
      </c>
      <c r="G21" s="15"/>
      <c r="H21" s="15"/>
    </row>
    <row r="22" spans="1:8" ht="12">
      <c r="A22" s="15"/>
      <c r="B22" s="51"/>
      <c r="C22" s="35" t="s">
        <v>501</v>
      </c>
      <c r="D22" s="36" t="s">
        <v>502</v>
      </c>
      <c r="E22" s="202" t="s">
        <v>633</v>
      </c>
      <c r="F22" s="100"/>
      <c r="G22" s="15"/>
      <c r="H22" s="15"/>
    </row>
    <row r="23" spans="1:8" ht="12">
      <c r="A23" s="15"/>
      <c r="B23" s="16" t="s">
        <v>559</v>
      </c>
      <c r="C23" s="101"/>
      <c r="D23" s="101"/>
      <c r="E23" s="39"/>
      <c r="F23" s="101"/>
      <c r="G23" s="15"/>
      <c r="H23" s="15"/>
    </row>
    <row r="24" spans="1:8" ht="12">
      <c r="A24" s="15"/>
      <c r="B24" s="39" t="s">
        <v>203</v>
      </c>
      <c r="C24" s="19">
        <v>70</v>
      </c>
      <c r="D24" s="19"/>
      <c r="E24" s="158">
        <f>IF(F24&gt;0,IF(F24&gt;C24,"Invalid Entry",IF(F24&gt;0.7*C24,"","Red Alert")),"Red Alert")</f>
      </c>
      <c r="F24" s="8">
        <v>70</v>
      </c>
      <c r="G24" s="15"/>
      <c r="H24" s="15"/>
    </row>
    <row r="25" spans="1:8" ht="12">
      <c r="A25" s="15"/>
      <c r="B25" s="39" t="s">
        <v>204</v>
      </c>
      <c r="C25" s="19">
        <v>20</v>
      </c>
      <c r="D25" s="19"/>
      <c r="E25" s="158">
        <f>IF(F25&gt;0,IF(F25&gt;C25,"Invalid Entry",IF(F25&gt;0.7*C25,"","Red Alert")),"Red Alert")</f>
      </c>
      <c r="F25" s="8">
        <v>20</v>
      </c>
      <c r="G25" s="15"/>
      <c r="H25" s="15"/>
    </row>
    <row r="26" spans="1:8" ht="12.75" thickBot="1">
      <c r="A26" s="15"/>
      <c r="B26" s="39" t="s">
        <v>205</v>
      </c>
      <c r="C26" s="42">
        <v>30</v>
      </c>
      <c r="D26" s="19"/>
      <c r="E26" s="158">
        <f>IF(F26&gt;0,IF(F26&gt;C26,"Invalid Entry",IF(F26&gt;0.7*C26,"","Red Alert")),"Red Alert")</f>
      </c>
      <c r="F26" s="9">
        <v>30</v>
      </c>
      <c r="G26" s="15"/>
      <c r="H26" s="15"/>
    </row>
    <row r="27" spans="1:8" ht="12">
      <c r="A27" s="15"/>
      <c r="B27" s="54" t="s">
        <v>409</v>
      </c>
      <c r="C27" s="23">
        <v>120</v>
      </c>
      <c r="D27" s="19"/>
      <c r="E27" s="54" t="s">
        <v>528</v>
      </c>
      <c r="F27" s="62">
        <f>SUM(F24:F26)</f>
        <v>120</v>
      </c>
      <c r="G27" s="15"/>
      <c r="H27" s="15"/>
    </row>
    <row r="28" spans="1:8" ht="12">
      <c r="A28" s="15"/>
      <c r="B28" s="16"/>
      <c r="C28" s="43"/>
      <c r="D28" s="19"/>
      <c r="E28" s="19"/>
      <c r="F28" s="19"/>
      <c r="G28" s="15"/>
      <c r="H28" s="15"/>
    </row>
    <row r="29" spans="1:8" ht="12">
      <c r="A29" s="15"/>
      <c r="B29" s="16" t="s">
        <v>560</v>
      </c>
      <c r="C29" s="19"/>
      <c r="D29" s="19"/>
      <c r="E29" s="19"/>
      <c r="F29" s="19"/>
      <c r="G29" s="15"/>
      <c r="H29" s="15"/>
    </row>
    <row r="30" spans="1:8" ht="12">
      <c r="A30" s="15"/>
      <c r="B30" s="39" t="s">
        <v>206</v>
      </c>
      <c r="C30" s="19">
        <v>45</v>
      </c>
      <c r="D30" s="19"/>
      <c r="E30" s="158">
        <f aca="true" t="shared" si="0" ref="E30:E38">IF(F30&gt;0,IF(F30&gt;C30,"Invalid Entry",IF(F30&gt;0.7*C30,"","Red Alert")),"Red Alert")</f>
      </c>
      <c r="F30" s="8">
        <v>45</v>
      </c>
      <c r="G30" s="15"/>
      <c r="H30" s="15"/>
    </row>
    <row r="31" spans="1:8" ht="12">
      <c r="A31" s="15"/>
      <c r="B31" s="39" t="s">
        <v>207</v>
      </c>
      <c r="C31" s="19">
        <v>20</v>
      </c>
      <c r="D31" s="19"/>
      <c r="E31" s="158">
        <f t="shared" si="0"/>
      </c>
      <c r="F31" s="8">
        <v>20</v>
      </c>
      <c r="G31" s="15"/>
      <c r="H31" s="15"/>
    </row>
    <row r="32" spans="1:8" ht="12">
      <c r="A32" s="15"/>
      <c r="B32" s="39" t="s">
        <v>208</v>
      </c>
      <c r="C32" s="19">
        <v>10</v>
      </c>
      <c r="D32" s="19"/>
      <c r="E32" s="158">
        <f t="shared" si="0"/>
      </c>
      <c r="F32" s="8">
        <v>10</v>
      </c>
      <c r="G32" s="15"/>
      <c r="H32" s="15"/>
    </row>
    <row r="33" spans="1:8" ht="12">
      <c r="A33" s="15"/>
      <c r="B33" s="39" t="s">
        <v>209</v>
      </c>
      <c r="C33" s="19">
        <v>5</v>
      </c>
      <c r="D33" s="19"/>
      <c r="E33" s="158">
        <f t="shared" si="0"/>
      </c>
      <c r="F33" s="8">
        <v>5</v>
      </c>
      <c r="G33" s="15"/>
      <c r="H33" s="15"/>
    </row>
    <row r="34" spans="1:8" ht="12">
      <c r="A34" s="15"/>
      <c r="B34" s="39" t="s">
        <v>210</v>
      </c>
      <c r="C34" s="19">
        <v>5</v>
      </c>
      <c r="D34" s="19"/>
      <c r="E34" s="158">
        <f t="shared" si="0"/>
      </c>
      <c r="F34" s="8">
        <v>5</v>
      </c>
      <c r="G34" s="15"/>
      <c r="H34" s="15"/>
    </row>
    <row r="35" spans="1:8" ht="12">
      <c r="A35" s="15"/>
      <c r="B35" s="39" t="s">
        <v>280</v>
      </c>
      <c r="C35" s="19">
        <v>10</v>
      </c>
      <c r="D35" s="19"/>
      <c r="E35" s="158">
        <f t="shared" si="0"/>
      </c>
      <c r="F35" s="8">
        <v>10</v>
      </c>
      <c r="G35" s="15"/>
      <c r="H35" s="15"/>
    </row>
    <row r="36" spans="1:8" ht="12">
      <c r="A36" s="15"/>
      <c r="B36" s="39" t="s">
        <v>257</v>
      </c>
      <c r="C36" s="19">
        <v>5</v>
      </c>
      <c r="D36" s="19"/>
      <c r="E36" s="158">
        <f t="shared" si="0"/>
      </c>
      <c r="F36" s="8">
        <v>5</v>
      </c>
      <c r="G36" s="15"/>
      <c r="H36" s="15"/>
    </row>
    <row r="37" spans="1:8" ht="12">
      <c r="A37" s="15"/>
      <c r="B37" s="39" t="s">
        <v>281</v>
      </c>
      <c r="C37" s="19">
        <v>15</v>
      </c>
      <c r="D37" s="19"/>
      <c r="E37" s="158">
        <f t="shared" si="0"/>
      </c>
      <c r="F37" s="8">
        <v>15</v>
      </c>
      <c r="G37" s="15"/>
      <c r="H37" s="15"/>
    </row>
    <row r="38" spans="1:8" ht="12.75" thickBot="1">
      <c r="A38" s="15"/>
      <c r="B38" s="39" t="s">
        <v>282</v>
      </c>
      <c r="C38" s="42">
        <v>5</v>
      </c>
      <c r="D38" s="19"/>
      <c r="E38" s="158">
        <f t="shared" si="0"/>
      </c>
      <c r="F38" s="9">
        <v>5</v>
      </c>
      <c r="G38" s="15"/>
      <c r="H38" s="15"/>
    </row>
    <row r="39" spans="1:8" ht="12">
      <c r="A39" s="15"/>
      <c r="B39" s="54" t="s">
        <v>409</v>
      </c>
      <c r="C39" s="23">
        <v>120</v>
      </c>
      <c r="D39" s="19"/>
      <c r="E39" s="54" t="s">
        <v>528</v>
      </c>
      <c r="F39" s="62">
        <f>SUM(F30:F38)</f>
        <v>120</v>
      </c>
      <c r="G39" s="15"/>
      <c r="H39" s="15"/>
    </row>
    <row r="40" spans="1:8" ht="12">
      <c r="A40" s="15"/>
      <c r="B40" s="39"/>
      <c r="C40" s="19"/>
      <c r="D40" s="19"/>
      <c r="E40" s="19"/>
      <c r="F40" s="19"/>
      <c r="G40" s="15"/>
      <c r="H40" s="15"/>
    </row>
    <row r="41" spans="1:8" ht="12">
      <c r="A41" s="15"/>
      <c r="B41" s="16" t="s">
        <v>561</v>
      </c>
      <c r="C41" s="19"/>
      <c r="D41" s="19"/>
      <c r="E41" s="19"/>
      <c r="F41" s="19"/>
      <c r="G41" s="15"/>
      <c r="H41" s="15"/>
    </row>
    <row r="42" spans="1:8" ht="12">
      <c r="A42" s="15"/>
      <c r="B42" s="39" t="s">
        <v>283</v>
      </c>
      <c r="C42" s="19">
        <v>20</v>
      </c>
      <c r="D42" s="19"/>
      <c r="E42" s="158">
        <f>IF(F42&gt;0,IF(F42&gt;C42,"Invalid Entry",IF(F42&gt;0.7*C42,"","Red Alert")),"Red Alert")</f>
      </c>
      <c r="F42" s="8">
        <v>20</v>
      </c>
      <c r="G42" s="15"/>
      <c r="H42" s="15"/>
    </row>
    <row r="43" spans="1:8" ht="12">
      <c r="A43" s="15"/>
      <c r="B43" s="39" t="s">
        <v>284</v>
      </c>
      <c r="C43" s="19">
        <v>15</v>
      </c>
      <c r="D43" s="19"/>
      <c r="E43" s="158">
        <f>IF(F43&gt;0,IF(F43&gt;C43,"Invalid Entry",IF(F43&gt;0.7*C43,"","Red Alert")),"Red Alert")</f>
      </c>
      <c r="F43" s="8">
        <v>15</v>
      </c>
      <c r="G43" s="15"/>
      <c r="H43" s="15"/>
    </row>
    <row r="44" spans="1:8" ht="12">
      <c r="A44" s="15"/>
      <c r="B44" s="39" t="s">
        <v>285</v>
      </c>
      <c r="C44" s="19">
        <v>15</v>
      </c>
      <c r="D44" s="19"/>
      <c r="E44" s="158">
        <f>IF(F44&gt;0,IF(F44&gt;C44,"Invalid Entry",IF(F44&gt;0.7*C44,"","Red Alert")),"Red Alert")</f>
      </c>
      <c r="F44" s="8">
        <v>15</v>
      </c>
      <c r="G44" s="15"/>
      <c r="H44" s="15"/>
    </row>
    <row r="45" spans="1:8" ht="12">
      <c r="A45" s="15"/>
      <c r="B45" s="39" t="s">
        <v>286</v>
      </c>
      <c r="C45" s="19">
        <v>10</v>
      </c>
      <c r="D45" s="19"/>
      <c r="E45" s="158">
        <f>IF(F45&gt;0,IF(F45&gt;C45,"Invalid Entry",IF(F45&gt;0.7*C45,"","Red Alert")),"Red Alert")</f>
      </c>
      <c r="F45" s="8">
        <v>10</v>
      </c>
      <c r="G45" s="15"/>
      <c r="H45" s="15"/>
    </row>
    <row r="46" spans="1:8" ht="12.75" thickBot="1">
      <c r="A46" s="15"/>
      <c r="B46" s="39" t="s">
        <v>562</v>
      </c>
      <c r="C46" s="42"/>
      <c r="D46" s="19"/>
      <c r="E46" s="19"/>
      <c r="F46" s="42"/>
      <c r="G46" s="15"/>
      <c r="H46" s="15"/>
    </row>
    <row r="47" spans="1:8" ht="12">
      <c r="A47" s="15"/>
      <c r="B47" s="54" t="s">
        <v>409</v>
      </c>
      <c r="C47" s="23">
        <v>60</v>
      </c>
      <c r="D47" s="19"/>
      <c r="E47" s="54" t="s">
        <v>528</v>
      </c>
      <c r="F47" s="62">
        <f>SUM(F42:F46)</f>
        <v>60</v>
      </c>
      <c r="G47" s="15"/>
      <c r="H47" s="15"/>
    </row>
    <row r="48" spans="1:8" ht="12">
      <c r="A48" s="15"/>
      <c r="B48" s="16"/>
      <c r="C48" s="43"/>
      <c r="D48" s="19"/>
      <c r="E48" s="19"/>
      <c r="F48" s="19"/>
      <c r="G48" s="15"/>
      <c r="H48" s="15"/>
    </row>
    <row r="49" spans="1:8" ht="12">
      <c r="A49" s="15"/>
      <c r="B49" s="16" t="s">
        <v>497</v>
      </c>
      <c r="C49" s="43">
        <v>300</v>
      </c>
      <c r="D49" s="43"/>
      <c r="E49" s="43"/>
      <c r="F49" s="138">
        <f>F27+F39+F47</f>
        <v>300</v>
      </c>
      <c r="G49" s="15"/>
      <c r="H49" s="15"/>
    </row>
    <row r="50" spans="1:8" ht="12">
      <c r="A50" s="15"/>
      <c r="B50" s="16" t="s">
        <v>421</v>
      </c>
      <c r="C50" s="43">
        <v>30</v>
      </c>
      <c r="D50" s="43"/>
      <c r="E50" s="43"/>
      <c r="F50" s="137">
        <f>F49/10</f>
        <v>30</v>
      </c>
      <c r="G50" s="15"/>
      <c r="H50" s="15"/>
    </row>
    <row r="51" spans="1:8" ht="12">
      <c r="A51" s="15"/>
      <c r="B51" s="39"/>
      <c r="C51" s="19"/>
      <c r="D51" s="43"/>
      <c r="E51" s="43"/>
      <c r="F51" s="43"/>
      <c r="G51" s="15"/>
      <c r="H51" s="15"/>
    </row>
    <row r="52" spans="1:8" ht="12">
      <c r="A52" s="15"/>
      <c r="B52" s="51"/>
      <c r="C52" s="51"/>
      <c r="D52" s="51"/>
      <c r="E52" s="51"/>
      <c r="F52" s="51"/>
      <c r="G52" s="15"/>
      <c r="H52" s="15"/>
    </row>
    <row r="53" spans="1:8" ht="12">
      <c r="A53" s="15"/>
      <c r="B53" s="51"/>
      <c r="C53" s="51"/>
      <c r="D53" s="51"/>
      <c r="E53" s="51"/>
      <c r="F53" s="51"/>
      <c r="G53" s="15"/>
      <c r="H53" s="15"/>
    </row>
    <row r="54" spans="1:8" ht="12">
      <c r="A54" s="15"/>
      <c r="B54" s="57"/>
      <c r="C54" s="57"/>
      <c r="D54" s="51"/>
      <c r="E54" s="51"/>
      <c r="F54" s="51"/>
      <c r="G54" s="15"/>
      <c r="H54" s="15"/>
    </row>
    <row r="55" spans="1:6" ht="12">
      <c r="A55" s="15"/>
      <c r="B55" s="51"/>
      <c r="C55" s="51"/>
      <c r="D55" s="51"/>
      <c r="E55" s="51"/>
      <c r="F55" s="51"/>
    </row>
    <row r="56" spans="1:6" ht="12">
      <c r="A56" s="15"/>
      <c r="B56" s="51"/>
      <c r="C56" s="51"/>
      <c r="D56" s="51"/>
      <c r="E56" s="51"/>
      <c r="F56" s="51"/>
    </row>
    <row r="57" spans="1:6" ht="12">
      <c r="A57" s="15"/>
      <c r="B57" s="51"/>
      <c r="C57" s="51"/>
      <c r="D57" s="51"/>
      <c r="E57" s="51"/>
      <c r="F57" s="51"/>
    </row>
    <row r="58" spans="1:6" ht="12">
      <c r="A58" s="15"/>
      <c r="B58" s="51"/>
      <c r="C58" s="51"/>
      <c r="D58" s="51"/>
      <c r="E58" s="51"/>
      <c r="F58" s="51"/>
    </row>
    <row r="59" spans="2:6" ht="12">
      <c r="B59" s="4"/>
      <c r="C59" s="4"/>
      <c r="D59" s="4"/>
      <c r="E59" s="4"/>
      <c r="F59" s="4"/>
    </row>
    <row r="60" spans="2:6" ht="12">
      <c r="B60" s="4"/>
      <c r="C60" s="4"/>
      <c r="D60" s="4"/>
      <c r="E60" s="4"/>
      <c r="F60" s="4"/>
    </row>
    <row r="61" spans="2:6" ht="12">
      <c r="B61" s="4"/>
      <c r="C61" s="4"/>
      <c r="D61" s="4"/>
      <c r="E61" s="4"/>
      <c r="F61" s="4"/>
    </row>
    <row r="62" spans="2:6" ht="12">
      <c r="B62" s="3"/>
      <c r="C62" s="3"/>
      <c r="D62" s="4"/>
      <c r="E62" s="4"/>
      <c r="F62" s="4"/>
    </row>
    <row r="63" spans="2:6" ht="12">
      <c r="B63" s="4"/>
      <c r="C63" s="4"/>
      <c r="D63" s="4"/>
      <c r="E63" s="4"/>
      <c r="F63" s="4"/>
    </row>
    <row r="64" spans="2:6" ht="12">
      <c r="B64" s="3"/>
      <c r="C64" s="3"/>
      <c r="D64" s="4"/>
      <c r="E64" s="4"/>
      <c r="F64" s="4"/>
    </row>
    <row r="65" spans="2:6" ht="12">
      <c r="B65" s="4"/>
      <c r="C65" s="3"/>
      <c r="D65" s="4"/>
      <c r="E65" s="4"/>
      <c r="F65" s="4"/>
    </row>
    <row r="66" spans="2:6" ht="12">
      <c r="B66" s="4"/>
      <c r="C66" s="4"/>
      <c r="D66" s="4"/>
      <c r="E66" s="4"/>
      <c r="F66" s="4"/>
    </row>
    <row r="67" spans="2:6" ht="12">
      <c r="B67" s="4"/>
      <c r="C67" s="4"/>
      <c r="D67" s="4"/>
      <c r="E67" s="4"/>
      <c r="F67" s="4"/>
    </row>
    <row r="68" ht="12">
      <c r="B68" s="2"/>
    </row>
    <row r="69" ht="12">
      <c r="B69" s="1"/>
    </row>
  </sheetData>
  <sheetProtection password="DC32" sheet="1" objects="1" scenarios="1" selectLockedCells="1"/>
  <mergeCells count="4">
    <mergeCell ref="C3:D3"/>
    <mergeCell ref="C2:D2"/>
    <mergeCell ref="C4:D4"/>
    <mergeCell ref="C5:D5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70"/>
  <sheetViews>
    <sheetView zoomScale="150" zoomScaleNormal="150" workbookViewId="0" topLeftCell="A13">
      <selection activeCell="F27" sqref="F27"/>
    </sheetView>
  </sheetViews>
  <sheetFormatPr defaultColWidth="8.8515625" defaultRowHeight="12.75"/>
  <cols>
    <col min="1" max="1" width="2.7109375" style="0" customWidth="1"/>
    <col min="2" max="2" width="39.7109375" style="0" customWidth="1"/>
    <col min="3" max="3" width="10.8515625" style="0" customWidth="1"/>
    <col min="4" max="4" width="11.00390625" style="0" customWidth="1"/>
    <col min="5" max="5" width="16.28125" style="0" customWidth="1"/>
    <col min="6" max="6" width="12.140625" style="0" customWidth="1"/>
  </cols>
  <sheetData>
    <row r="1" spans="1:7" ht="12">
      <c r="A1" s="15"/>
      <c r="B1" s="15"/>
      <c r="C1" s="15"/>
      <c r="D1" s="15"/>
      <c r="E1" s="15"/>
      <c r="F1" s="15"/>
      <c r="G1" s="15"/>
    </row>
    <row r="2" spans="1:7" ht="12">
      <c r="A2" s="15"/>
      <c r="B2" s="16" t="s">
        <v>374</v>
      </c>
      <c r="C2" s="286">
        <f>'Area 1'!C2:D2</f>
        <v>0</v>
      </c>
      <c r="D2" s="287"/>
      <c r="E2" s="18" t="s">
        <v>375</v>
      </c>
      <c r="F2" s="129">
        <f>'Area 1'!F2:H2</f>
        <v>0</v>
      </c>
      <c r="G2" s="15"/>
    </row>
    <row r="3" spans="1:7" ht="12">
      <c r="A3" s="15"/>
      <c r="B3" s="16" t="s">
        <v>625</v>
      </c>
      <c r="C3" s="286">
        <f>'Area 1'!C3:D3</f>
        <v>0</v>
      </c>
      <c r="D3" s="287"/>
      <c r="E3" s="18" t="s">
        <v>376</v>
      </c>
      <c r="F3" s="129">
        <f>'Area 1'!F3:H3</f>
        <v>0</v>
      </c>
      <c r="G3" s="15"/>
    </row>
    <row r="4" spans="1:7" ht="12.75" thickBot="1">
      <c r="A4" s="15"/>
      <c r="B4" s="20" t="s">
        <v>377</v>
      </c>
      <c r="C4" s="286">
        <f>'Area 1'!C4:D4</f>
        <v>0</v>
      </c>
      <c r="D4" s="287"/>
      <c r="E4" s="21" t="s">
        <v>512</v>
      </c>
      <c r="F4" s="22" t="s">
        <v>513</v>
      </c>
      <c r="G4" s="15"/>
    </row>
    <row r="5" spans="1:7" ht="12">
      <c r="A5" s="15"/>
      <c r="B5" s="18" t="s">
        <v>378</v>
      </c>
      <c r="C5" s="286">
        <f>'Area 1'!C5:D5</f>
        <v>0</v>
      </c>
      <c r="D5" s="287"/>
      <c r="E5" s="23">
        <f>F53</f>
        <v>300</v>
      </c>
      <c r="F5" s="24">
        <f>F54</f>
        <v>30</v>
      </c>
      <c r="G5" s="15"/>
    </row>
    <row r="6" spans="1:7" ht="12">
      <c r="A6" s="15"/>
      <c r="B6" s="15"/>
      <c r="C6" s="25"/>
      <c r="D6" s="25"/>
      <c r="E6" s="25"/>
      <c r="F6" s="25"/>
      <c r="G6" s="15"/>
    </row>
    <row r="7" spans="1:7" ht="18">
      <c r="A7" s="15"/>
      <c r="B7" s="26" t="s">
        <v>213</v>
      </c>
      <c r="C7" s="15"/>
      <c r="D7" s="15"/>
      <c r="E7" s="15"/>
      <c r="F7" s="15"/>
      <c r="G7" s="15"/>
    </row>
    <row r="8" spans="1:7" ht="12">
      <c r="A8" s="15"/>
      <c r="B8" s="48" t="s">
        <v>214</v>
      </c>
      <c r="C8" s="15"/>
      <c r="D8" s="15"/>
      <c r="E8" s="15"/>
      <c r="F8" s="15"/>
      <c r="G8" s="15"/>
    </row>
    <row r="9" spans="1:7" ht="12">
      <c r="A9" s="15"/>
      <c r="B9" s="102" t="s">
        <v>155</v>
      </c>
      <c r="C9" s="51"/>
      <c r="D9" s="51"/>
      <c r="E9" s="51"/>
      <c r="F9" s="51"/>
      <c r="G9" s="15"/>
    </row>
    <row r="10" spans="1:7" ht="12">
      <c r="A10" s="15"/>
      <c r="B10" s="51" t="s">
        <v>294</v>
      </c>
      <c r="C10" s="51"/>
      <c r="D10" s="51"/>
      <c r="E10" s="51"/>
      <c r="F10" s="51"/>
      <c r="G10" s="15"/>
    </row>
    <row r="11" spans="1:7" ht="12">
      <c r="A11" s="15"/>
      <c r="B11" s="51" t="s">
        <v>215</v>
      </c>
      <c r="C11" s="50"/>
      <c r="D11" s="50"/>
      <c r="E11" s="50"/>
      <c r="F11" s="50"/>
      <c r="G11" s="15"/>
    </row>
    <row r="12" spans="1:7" ht="12">
      <c r="A12" s="15"/>
      <c r="B12" s="51" t="s">
        <v>218</v>
      </c>
      <c r="C12" s="50"/>
      <c r="D12" s="50"/>
      <c r="E12" s="50"/>
      <c r="F12" s="50"/>
      <c r="G12" s="15"/>
    </row>
    <row r="13" spans="1:7" ht="12">
      <c r="A13" s="15"/>
      <c r="B13" s="25" t="s">
        <v>90</v>
      </c>
      <c r="C13" s="51"/>
      <c r="D13" s="51"/>
      <c r="E13" s="51"/>
      <c r="F13" s="51"/>
      <c r="G13" s="15"/>
    </row>
    <row r="14" spans="1:7" ht="12">
      <c r="A14" s="15"/>
      <c r="B14" s="51" t="s">
        <v>81</v>
      </c>
      <c r="C14" s="51"/>
      <c r="D14" s="51"/>
      <c r="E14" s="51"/>
      <c r="F14" s="51"/>
      <c r="G14" s="15"/>
    </row>
    <row r="15" spans="1:7" ht="12">
      <c r="A15" s="15"/>
      <c r="B15" s="15"/>
      <c r="C15" s="15"/>
      <c r="D15" s="15"/>
      <c r="E15" s="15"/>
      <c r="F15" s="15"/>
      <c r="G15" s="15"/>
    </row>
    <row r="16" spans="1:7" ht="12">
      <c r="A16" s="15"/>
      <c r="B16" s="28" t="s">
        <v>504</v>
      </c>
      <c r="C16" s="29" t="s">
        <v>481</v>
      </c>
      <c r="D16" s="15"/>
      <c r="E16" s="15"/>
      <c r="F16" s="15"/>
      <c r="G16" s="15"/>
    </row>
    <row r="17" spans="1:7" ht="12">
      <c r="A17" s="15"/>
      <c r="B17" s="30" t="s">
        <v>381</v>
      </c>
      <c r="C17" s="15" t="s">
        <v>482</v>
      </c>
      <c r="D17" s="15"/>
      <c r="E17" s="15"/>
      <c r="F17" s="15"/>
      <c r="G17" s="15"/>
    </row>
    <row r="18" spans="1:7" ht="12">
      <c r="A18" s="15"/>
      <c r="B18" s="15" t="s">
        <v>476</v>
      </c>
      <c r="C18" s="15" t="s">
        <v>100</v>
      </c>
      <c r="D18" s="15"/>
      <c r="E18" s="15"/>
      <c r="F18" s="15"/>
      <c r="G18" s="15"/>
    </row>
    <row r="19" spans="1:7" ht="12">
      <c r="A19" s="15"/>
      <c r="B19" s="15" t="s">
        <v>477</v>
      </c>
      <c r="C19" s="15"/>
      <c r="D19" s="15"/>
      <c r="E19" s="15"/>
      <c r="F19" s="15"/>
      <c r="G19" s="15"/>
    </row>
    <row r="20" spans="1:7" ht="12">
      <c r="A20" s="15"/>
      <c r="B20" s="15" t="s">
        <v>478</v>
      </c>
      <c r="C20" s="15"/>
      <c r="D20" s="15"/>
      <c r="E20" s="15"/>
      <c r="F20" s="15"/>
      <c r="G20" s="15"/>
    </row>
    <row r="21" spans="1:7" ht="12">
      <c r="A21" s="15"/>
      <c r="B21" s="15" t="s">
        <v>479</v>
      </c>
      <c r="C21" s="15"/>
      <c r="D21" s="15"/>
      <c r="E21" s="15"/>
      <c r="F21" s="15"/>
      <c r="G21" s="15"/>
    </row>
    <row r="22" spans="1:7" ht="12">
      <c r="A22" s="15"/>
      <c r="B22" s="15" t="s">
        <v>480</v>
      </c>
      <c r="C22" s="15"/>
      <c r="D22" s="15"/>
      <c r="E22" s="15"/>
      <c r="F22" s="15"/>
      <c r="G22" s="15"/>
    </row>
    <row r="23" spans="1:7" ht="12">
      <c r="A23" s="15"/>
      <c r="B23" s="51"/>
      <c r="C23" s="51"/>
      <c r="D23" s="51"/>
      <c r="E23" s="51"/>
      <c r="F23" s="51"/>
      <c r="G23" s="15"/>
    </row>
    <row r="24" spans="1:7" ht="12">
      <c r="A24" s="15"/>
      <c r="B24" s="51"/>
      <c r="C24" s="31" t="s">
        <v>500</v>
      </c>
      <c r="D24" s="32" t="s">
        <v>503</v>
      </c>
      <c r="E24" s="33" t="s">
        <v>641</v>
      </c>
      <c r="F24" s="99" t="s">
        <v>380</v>
      </c>
      <c r="G24" s="15"/>
    </row>
    <row r="25" spans="1:7" ht="12">
      <c r="A25" s="15"/>
      <c r="B25" s="51"/>
      <c r="C25" s="35" t="s">
        <v>501</v>
      </c>
      <c r="D25" s="36" t="s">
        <v>502</v>
      </c>
      <c r="E25" s="202" t="s">
        <v>633</v>
      </c>
      <c r="F25" s="100"/>
      <c r="G25" s="15"/>
    </row>
    <row r="26" spans="1:7" ht="12">
      <c r="A26" s="15"/>
      <c r="B26" s="16" t="s">
        <v>563</v>
      </c>
      <c r="C26" s="62"/>
      <c r="D26" s="62"/>
      <c r="E26" s="19"/>
      <c r="F26" s="62"/>
      <c r="G26" s="15"/>
    </row>
    <row r="27" spans="1:7" ht="12">
      <c r="A27" s="15"/>
      <c r="B27" s="39" t="s">
        <v>82</v>
      </c>
      <c r="C27" s="19">
        <v>50</v>
      </c>
      <c r="D27" s="19"/>
      <c r="E27" s="158">
        <f>IF(F27&gt;0,IF(F27&gt;C27,"Invalid Entry",IF(F27&gt;0.7*C27,"","Red Alert")),"Red Alert")</f>
      </c>
      <c r="F27" s="8">
        <v>50</v>
      </c>
      <c r="G27" s="15"/>
    </row>
    <row r="28" spans="1:7" ht="12">
      <c r="A28" s="15"/>
      <c r="B28" s="39" t="s">
        <v>219</v>
      </c>
      <c r="C28" s="19">
        <v>35</v>
      </c>
      <c r="D28" s="19"/>
      <c r="E28" s="158">
        <f>IF(F28&gt;0,IF(F28&gt;C28,"Invalid Entry",IF(F28&gt;0.7*C28,"","Red Alert")),"Red Alert")</f>
      </c>
      <c r="F28" s="8">
        <v>35</v>
      </c>
      <c r="G28" s="15"/>
    </row>
    <row r="29" spans="1:7" ht="12.75" thickBot="1">
      <c r="A29" s="15"/>
      <c r="B29" s="55" t="s">
        <v>220</v>
      </c>
      <c r="C29" s="65">
        <v>15</v>
      </c>
      <c r="D29" s="19"/>
      <c r="E29" s="158">
        <f>IF(F29&gt;0,IF(F29&gt;C29,"Invalid Entry",IF(F29&gt;0.7*C29,"","Red Alert")),"Red Alert")</f>
      </c>
      <c r="F29" s="9">
        <v>15</v>
      </c>
      <c r="G29" s="15"/>
    </row>
    <row r="30" spans="1:7" ht="12">
      <c r="A30" s="15"/>
      <c r="B30" s="54" t="s">
        <v>528</v>
      </c>
      <c r="C30" s="23">
        <v>100</v>
      </c>
      <c r="D30" s="19"/>
      <c r="E30" s="54" t="s">
        <v>528</v>
      </c>
      <c r="F30" s="23">
        <f>SUM(F27:F29)</f>
        <v>100</v>
      </c>
      <c r="G30" s="15"/>
    </row>
    <row r="31" spans="1:7" ht="12">
      <c r="A31" s="15"/>
      <c r="B31" s="39"/>
      <c r="C31" s="19"/>
      <c r="D31" s="19"/>
      <c r="E31" s="19"/>
      <c r="F31" s="19"/>
      <c r="G31" s="15"/>
    </row>
    <row r="32" spans="1:7" ht="12">
      <c r="A32" s="15"/>
      <c r="B32" s="16" t="s">
        <v>564</v>
      </c>
      <c r="C32" s="19"/>
      <c r="D32" s="19"/>
      <c r="E32" s="19"/>
      <c r="F32" s="19"/>
      <c r="G32" s="15"/>
    </row>
    <row r="33" spans="1:7" ht="12">
      <c r="A33" s="15"/>
      <c r="B33" s="39" t="s">
        <v>174</v>
      </c>
      <c r="C33" s="19">
        <v>25</v>
      </c>
      <c r="D33" s="19"/>
      <c r="E33" s="158">
        <f>IF(F33&gt;0,IF(F33&gt;C33,"Invalid Entry",IF(F33&gt;0.7*C33,"","Red Alert")),"Red Alert")</f>
      </c>
      <c r="F33" s="8">
        <v>25</v>
      </c>
      <c r="G33" s="15"/>
    </row>
    <row r="34" spans="1:7" ht="12">
      <c r="A34" s="15"/>
      <c r="B34" s="39" t="s">
        <v>175</v>
      </c>
      <c r="C34" s="19">
        <v>15</v>
      </c>
      <c r="D34" s="19"/>
      <c r="E34" s="158">
        <f>IF(F34&gt;0,IF(F34&gt;C34,"Invalid Entry",IF(F34&gt;0.7*C34,"","Red Alert")),"Red Alert")</f>
      </c>
      <c r="F34" s="8">
        <v>15</v>
      </c>
      <c r="G34" s="15"/>
    </row>
    <row r="35" spans="1:7" ht="12">
      <c r="A35" s="15"/>
      <c r="B35" s="39" t="s">
        <v>176</v>
      </c>
      <c r="C35" s="19">
        <v>15</v>
      </c>
      <c r="D35" s="19"/>
      <c r="E35" s="158">
        <f>IF(F35&gt;0,IF(F35&gt;C35,"Invalid Entry",IF(F35&gt;0.7*C35,"","Red Alert")),"Red Alert")</f>
      </c>
      <c r="F35" s="8">
        <v>15</v>
      </c>
      <c r="G35" s="15"/>
    </row>
    <row r="36" spans="1:7" ht="12">
      <c r="A36" s="15"/>
      <c r="B36" s="39" t="s">
        <v>177</v>
      </c>
      <c r="C36" s="19">
        <v>15</v>
      </c>
      <c r="D36" s="19"/>
      <c r="E36" s="158">
        <f>IF(F36&gt;0,IF(F36&gt;C36,"Invalid Entry",IF(F36&gt;0.7*C36,"","Red Alert")),"Red Alert")</f>
      </c>
      <c r="F36" s="8">
        <v>15</v>
      </c>
      <c r="G36" s="15"/>
    </row>
    <row r="37" spans="1:7" ht="12.75" thickBot="1">
      <c r="A37" s="15"/>
      <c r="B37" s="39" t="s">
        <v>178</v>
      </c>
      <c r="C37" s="42">
        <v>30</v>
      </c>
      <c r="D37" s="19"/>
      <c r="E37" s="158">
        <f>IF(F37&gt;0,IF(F37&gt;C37,"Invalid Entry",IF(F37&gt;0.7*C37,"","Red Alert")),"Red Alert")</f>
      </c>
      <c r="F37" s="9">
        <v>30</v>
      </c>
      <c r="G37" s="15"/>
    </row>
    <row r="38" spans="1:7" ht="12">
      <c r="A38" s="15"/>
      <c r="B38" s="54" t="s">
        <v>528</v>
      </c>
      <c r="C38" s="23">
        <v>100</v>
      </c>
      <c r="D38" s="19"/>
      <c r="E38" s="54" t="s">
        <v>528</v>
      </c>
      <c r="F38" s="23">
        <f>SUM(F33:F37)</f>
        <v>100</v>
      </c>
      <c r="G38" s="15"/>
    </row>
    <row r="39" spans="1:7" ht="12">
      <c r="A39" s="15"/>
      <c r="B39" s="39" t="s">
        <v>355</v>
      </c>
      <c r="C39" s="19"/>
      <c r="D39" s="19"/>
      <c r="E39" s="19"/>
      <c r="F39" s="19"/>
      <c r="G39" s="15"/>
    </row>
    <row r="40" spans="1:7" ht="12">
      <c r="A40" s="15"/>
      <c r="B40" s="16" t="s">
        <v>565</v>
      </c>
      <c r="C40" s="43"/>
      <c r="D40" s="19"/>
      <c r="E40" s="19"/>
      <c r="F40" s="19"/>
      <c r="G40" s="15"/>
    </row>
    <row r="41" spans="1:7" ht="12">
      <c r="A41" s="15"/>
      <c r="B41" s="39" t="s">
        <v>179</v>
      </c>
      <c r="C41" s="19">
        <v>20</v>
      </c>
      <c r="D41" s="19"/>
      <c r="E41" s="158">
        <f aca="true" t="shared" si="0" ref="E41:E50">IF(F41&gt;0,IF(F41&gt;C41,"Invalid Entry",IF(F41&gt;0.7*C41,"","Red Alert")),"Red Alert")</f>
      </c>
      <c r="F41" s="8">
        <v>20</v>
      </c>
      <c r="G41" s="15"/>
    </row>
    <row r="42" spans="1:7" ht="12">
      <c r="A42" s="15"/>
      <c r="B42" s="39" t="s">
        <v>180</v>
      </c>
      <c r="C42" s="19">
        <v>10</v>
      </c>
      <c r="D42" s="19"/>
      <c r="E42" s="158">
        <f t="shared" si="0"/>
      </c>
      <c r="F42" s="8">
        <v>10</v>
      </c>
      <c r="G42" s="15"/>
    </row>
    <row r="43" spans="1:7" ht="12">
      <c r="A43" s="15"/>
      <c r="B43" s="39" t="s">
        <v>181</v>
      </c>
      <c r="C43" s="19">
        <v>10</v>
      </c>
      <c r="D43" s="19"/>
      <c r="E43" s="158">
        <f t="shared" si="0"/>
      </c>
      <c r="F43" s="8">
        <v>10</v>
      </c>
      <c r="G43" s="15"/>
    </row>
    <row r="44" spans="1:7" ht="12">
      <c r="A44" s="15"/>
      <c r="B44" s="39" t="s">
        <v>182</v>
      </c>
      <c r="C44" s="19">
        <v>5</v>
      </c>
      <c r="D44" s="19"/>
      <c r="E44" s="158">
        <f t="shared" si="0"/>
      </c>
      <c r="F44" s="8">
        <v>5</v>
      </c>
      <c r="G44" s="15"/>
    </row>
    <row r="45" spans="1:7" ht="12">
      <c r="A45" s="15"/>
      <c r="B45" s="39" t="s">
        <v>247</v>
      </c>
      <c r="C45" s="19">
        <v>15</v>
      </c>
      <c r="D45" s="19"/>
      <c r="E45" s="158">
        <f t="shared" si="0"/>
      </c>
      <c r="F45" s="8">
        <v>15</v>
      </c>
      <c r="G45" s="15"/>
    </row>
    <row r="46" spans="1:7" ht="12">
      <c r="A46" s="15"/>
      <c r="B46" s="39" t="s">
        <v>83</v>
      </c>
      <c r="C46" s="19">
        <v>5</v>
      </c>
      <c r="D46" s="19"/>
      <c r="E46" s="158">
        <f t="shared" si="0"/>
      </c>
      <c r="F46" s="8">
        <v>5</v>
      </c>
      <c r="G46" s="15"/>
    </row>
    <row r="47" spans="1:7" ht="12">
      <c r="A47" s="15"/>
      <c r="B47" s="39" t="s">
        <v>248</v>
      </c>
      <c r="C47" s="19">
        <v>10</v>
      </c>
      <c r="D47" s="19"/>
      <c r="E47" s="158">
        <f t="shared" si="0"/>
      </c>
      <c r="F47" s="8">
        <v>10</v>
      </c>
      <c r="G47" s="15"/>
    </row>
    <row r="48" spans="1:7" ht="12">
      <c r="A48" s="15"/>
      <c r="B48" s="39" t="s">
        <v>249</v>
      </c>
      <c r="C48" s="19">
        <v>5</v>
      </c>
      <c r="D48" s="19"/>
      <c r="E48" s="158">
        <f t="shared" si="0"/>
      </c>
      <c r="F48" s="8">
        <v>5</v>
      </c>
      <c r="G48" s="15"/>
    </row>
    <row r="49" spans="1:7" ht="12">
      <c r="A49" s="15"/>
      <c r="B49" s="39" t="s">
        <v>250</v>
      </c>
      <c r="C49" s="19">
        <v>5</v>
      </c>
      <c r="D49" s="19"/>
      <c r="E49" s="158">
        <f t="shared" si="0"/>
      </c>
      <c r="F49" s="8">
        <v>5</v>
      </c>
      <c r="G49" s="15"/>
    </row>
    <row r="50" spans="1:7" ht="12.75" thickBot="1">
      <c r="A50" s="15"/>
      <c r="B50" s="39" t="s">
        <v>251</v>
      </c>
      <c r="C50" s="42">
        <v>15</v>
      </c>
      <c r="D50" s="19"/>
      <c r="E50" s="158">
        <f t="shared" si="0"/>
      </c>
      <c r="F50" s="9">
        <v>15</v>
      </c>
      <c r="G50" s="15"/>
    </row>
    <row r="51" spans="1:7" ht="12">
      <c r="A51" s="15"/>
      <c r="B51" s="54" t="s">
        <v>528</v>
      </c>
      <c r="C51" s="23">
        <v>100</v>
      </c>
      <c r="D51" s="19"/>
      <c r="E51" s="54" t="s">
        <v>528</v>
      </c>
      <c r="F51" s="23">
        <f>SUM(F41:F50)</f>
        <v>100</v>
      </c>
      <c r="G51" s="15"/>
    </row>
    <row r="52" spans="1:7" ht="12">
      <c r="A52" s="15"/>
      <c r="B52" s="39"/>
      <c r="C52" s="19"/>
      <c r="D52" s="19"/>
      <c r="E52" s="19"/>
      <c r="F52" s="19"/>
      <c r="G52" s="15"/>
    </row>
    <row r="53" spans="1:7" ht="12">
      <c r="A53" s="15"/>
      <c r="B53" s="16" t="s">
        <v>497</v>
      </c>
      <c r="C53" s="43">
        <v>300</v>
      </c>
      <c r="D53" s="19"/>
      <c r="E53" s="19"/>
      <c r="F53" s="138">
        <f>F30+F38+F51</f>
        <v>300</v>
      </c>
      <c r="G53" s="15"/>
    </row>
    <row r="54" spans="1:7" ht="12">
      <c r="A54" s="15"/>
      <c r="B54" s="16" t="s">
        <v>421</v>
      </c>
      <c r="C54" s="43">
        <v>30</v>
      </c>
      <c r="D54" s="19"/>
      <c r="E54" s="19"/>
      <c r="F54" s="137">
        <f>F53/10</f>
        <v>30</v>
      </c>
      <c r="G54" s="15"/>
    </row>
    <row r="55" spans="1:7" ht="12">
      <c r="A55" s="15"/>
      <c r="B55" s="16"/>
      <c r="C55" s="43"/>
      <c r="D55" s="19"/>
      <c r="E55" s="19"/>
      <c r="F55" s="19"/>
      <c r="G55" s="15"/>
    </row>
    <row r="56" spans="1:7" ht="12">
      <c r="A56" s="15"/>
      <c r="B56" s="51"/>
      <c r="C56" s="51"/>
      <c r="D56" s="51"/>
      <c r="E56" s="51"/>
      <c r="F56" s="51"/>
      <c r="G56" s="15"/>
    </row>
    <row r="57" spans="1:7" ht="12">
      <c r="A57" s="15"/>
      <c r="B57" s="51"/>
      <c r="C57" s="51"/>
      <c r="D57" s="51"/>
      <c r="E57" s="51"/>
      <c r="F57" s="51"/>
      <c r="G57" s="15"/>
    </row>
    <row r="58" spans="1:6" ht="12">
      <c r="A58" s="15"/>
      <c r="B58" s="51"/>
      <c r="C58" s="51"/>
      <c r="D58" s="51"/>
      <c r="E58" s="51"/>
      <c r="F58" s="51"/>
    </row>
    <row r="59" spans="1:6" ht="12">
      <c r="A59" s="15"/>
      <c r="B59" s="51"/>
      <c r="C59" s="51"/>
      <c r="D59" s="51"/>
      <c r="E59" s="51"/>
      <c r="F59" s="51"/>
    </row>
    <row r="60" spans="1:6" ht="12">
      <c r="A60" s="15"/>
      <c r="B60" s="51"/>
      <c r="C60" s="51"/>
      <c r="D60" s="51"/>
      <c r="E60" s="51"/>
      <c r="F60" s="51"/>
    </row>
    <row r="61" spans="1:6" ht="12">
      <c r="A61" s="15"/>
      <c r="B61" s="51"/>
      <c r="C61" s="51"/>
      <c r="D61" s="51"/>
      <c r="E61" s="51"/>
      <c r="F61" s="51"/>
    </row>
    <row r="62" spans="2:6" ht="12">
      <c r="B62" s="4"/>
      <c r="C62" s="4"/>
      <c r="D62" s="4"/>
      <c r="E62" s="4"/>
      <c r="F62" s="4"/>
    </row>
    <row r="63" spans="2:6" ht="12">
      <c r="B63" s="3"/>
      <c r="C63" s="3"/>
      <c r="D63" s="4"/>
      <c r="E63" s="4"/>
      <c r="F63" s="4"/>
    </row>
    <row r="64" spans="2:6" ht="12">
      <c r="B64" s="4"/>
      <c r="C64" s="4"/>
      <c r="D64" s="4"/>
      <c r="E64" s="4"/>
      <c r="F64" s="4"/>
    </row>
    <row r="65" spans="2:6" ht="12">
      <c r="B65" s="5"/>
      <c r="C65" s="3"/>
      <c r="D65" s="4"/>
      <c r="E65" s="4"/>
      <c r="F65" s="4"/>
    </row>
    <row r="66" spans="2:6" ht="12">
      <c r="B66" s="4"/>
      <c r="C66" s="3"/>
      <c r="D66" s="4"/>
      <c r="E66" s="4"/>
      <c r="F66" s="4"/>
    </row>
    <row r="67" spans="2:6" ht="12">
      <c r="B67" s="4"/>
      <c r="C67" s="4"/>
      <c r="D67" s="4"/>
      <c r="E67" s="4"/>
      <c r="F67" s="4"/>
    </row>
    <row r="68" spans="2:6" ht="12">
      <c r="B68" s="4"/>
      <c r="C68" s="4"/>
      <c r="D68" s="4"/>
      <c r="E68" s="4"/>
      <c r="F68" s="4"/>
    </row>
    <row r="69" ht="12">
      <c r="B69" s="2"/>
    </row>
    <row r="70" ht="12">
      <c r="B70" s="1"/>
    </row>
  </sheetData>
  <sheetProtection password="DC32" sheet="1" objects="1" scenarios="1" selectLockedCells="1"/>
  <mergeCells count="4">
    <mergeCell ref="C3:D3"/>
    <mergeCell ref="C2:D2"/>
    <mergeCell ref="C4:D4"/>
    <mergeCell ref="C5:D5"/>
  </mergeCells>
  <printOptions/>
  <pageMargins left="0.75" right="0.75" top="1" bottom="1" header="0.5" footer="0.5"/>
  <pageSetup horizontalDpi="300" verticalDpi="300" orientation="portrait"/>
  <rowBreaks count="1" manualBreakCount="1">
    <brk id="56" min="1" max="25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8"/>
  <sheetViews>
    <sheetView zoomScale="150" zoomScaleNormal="150" workbookViewId="0" topLeftCell="A1">
      <selection activeCell="F25" sqref="F25"/>
    </sheetView>
  </sheetViews>
  <sheetFormatPr defaultColWidth="8.8515625" defaultRowHeight="12.75"/>
  <cols>
    <col min="1" max="1" width="2.8515625" style="0" customWidth="1"/>
    <col min="2" max="2" width="39.421875" style="0" customWidth="1"/>
    <col min="3" max="3" width="21.28125" style="0" customWidth="1"/>
    <col min="4" max="4" width="24.421875" style="0" customWidth="1"/>
    <col min="5" max="5" width="17.7109375" style="0" customWidth="1"/>
    <col min="6" max="6" width="12.00390625" style="0" customWidth="1"/>
    <col min="7" max="7" width="14.28125" style="0" hidden="1" customWidth="1"/>
    <col min="8" max="8" width="8.28125" style="15" hidden="1" customWidth="1"/>
    <col min="9" max="9" width="18.00390625" style="15" hidden="1" customWidth="1"/>
    <col min="10" max="10" width="13.7109375" style="0" customWidth="1"/>
  </cols>
  <sheetData>
    <row r="1" spans="1:11" ht="12">
      <c r="A1" s="15"/>
      <c r="B1" s="15"/>
      <c r="C1" s="15"/>
      <c r="D1" s="15"/>
      <c r="E1" s="15"/>
      <c r="F1" s="15"/>
      <c r="G1" s="15"/>
      <c r="J1" s="15"/>
      <c r="K1" s="15"/>
    </row>
    <row r="2" spans="1:11" ht="12">
      <c r="A2" s="15"/>
      <c r="B2" s="16" t="s">
        <v>374</v>
      </c>
      <c r="C2" s="286">
        <f>'Area 1'!C2:D2</f>
        <v>0</v>
      </c>
      <c r="D2" s="287"/>
      <c r="E2" s="18" t="s">
        <v>375</v>
      </c>
      <c r="F2" s="129">
        <f>'Area 1'!F2:H2</f>
        <v>0</v>
      </c>
      <c r="G2" s="15"/>
      <c r="J2" s="15"/>
      <c r="K2" s="15"/>
    </row>
    <row r="3" spans="1:11" ht="12">
      <c r="A3" s="15"/>
      <c r="B3" s="16" t="s">
        <v>625</v>
      </c>
      <c r="C3" s="286">
        <f>'Area 1'!C3:D3</f>
        <v>0</v>
      </c>
      <c r="D3" s="287"/>
      <c r="E3" s="18" t="s">
        <v>376</v>
      </c>
      <c r="F3" s="129">
        <f>'Area 1'!F3:H3</f>
        <v>0</v>
      </c>
      <c r="G3" s="15"/>
      <c r="J3" s="15"/>
      <c r="K3" s="15"/>
    </row>
    <row r="4" spans="1:11" ht="12.75" thickBot="1">
      <c r="A4" s="15"/>
      <c r="B4" s="20" t="s">
        <v>377</v>
      </c>
      <c r="C4" s="286">
        <f>'Area 1'!C4:D4</f>
        <v>0</v>
      </c>
      <c r="D4" s="287"/>
      <c r="E4" s="21" t="s">
        <v>512</v>
      </c>
      <c r="F4" s="22" t="s">
        <v>513</v>
      </c>
      <c r="G4" s="15"/>
      <c r="J4" s="15"/>
      <c r="K4" s="15"/>
    </row>
    <row r="5" spans="1:11" ht="12">
      <c r="A5" s="15"/>
      <c r="B5" s="18" t="s">
        <v>378</v>
      </c>
      <c r="C5" s="286">
        <f>'Area 1'!C5:D5</f>
        <v>0</v>
      </c>
      <c r="D5" s="287"/>
      <c r="E5" s="23">
        <f>F97</f>
        <v>50</v>
      </c>
      <c r="F5" s="24">
        <f>F98</f>
        <v>5</v>
      </c>
      <c r="G5" s="15"/>
      <c r="J5" s="15"/>
      <c r="K5" s="15"/>
    </row>
    <row r="6" spans="1:11" ht="12">
      <c r="A6" s="15"/>
      <c r="B6" s="15"/>
      <c r="C6" s="25"/>
      <c r="D6" s="25"/>
      <c r="E6" s="25"/>
      <c r="F6" s="25"/>
      <c r="G6" s="25"/>
      <c r="J6" s="15"/>
      <c r="K6" s="15"/>
    </row>
    <row r="7" spans="1:11" ht="18">
      <c r="A7" s="15"/>
      <c r="B7" s="26" t="s">
        <v>183</v>
      </c>
      <c r="C7" s="15"/>
      <c r="D7" s="15"/>
      <c r="E7" s="15"/>
      <c r="F7" s="15"/>
      <c r="G7" s="15"/>
      <c r="J7" s="15"/>
      <c r="K7" s="15"/>
    </row>
    <row r="8" spans="1:11" ht="12">
      <c r="A8" s="15"/>
      <c r="B8" s="48" t="s">
        <v>117</v>
      </c>
      <c r="C8" s="15"/>
      <c r="D8" s="15"/>
      <c r="E8" s="15"/>
      <c r="F8" s="15"/>
      <c r="G8" s="15"/>
      <c r="J8" s="15"/>
      <c r="K8" s="15"/>
    </row>
    <row r="9" spans="1:11" ht="12">
      <c r="A9" s="15"/>
      <c r="B9" s="48" t="s">
        <v>118</v>
      </c>
      <c r="C9" s="15"/>
      <c r="D9" s="15"/>
      <c r="E9" s="15"/>
      <c r="F9" s="15"/>
      <c r="G9" s="15"/>
      <c r="J9" s="15"/>
      <c r="K9" s="15"/>
    </row>
    <row r="10" spans="1:11" ht="12">
      <c r="A10" s="15"/>
      <c r="B10" s="15" t="s">
        <v>611</v>
      </c>
      <c r="C10" s="15"/>
      <c r="D10" s="15"/>
      <c r="E10" s="15"/>
      <c r="F10" s="15"/>
      <c r="G10" s="15"/>
      <c r="J10" s="15"/>
      <c r="K10" s="15"/>
    </row>
    <row r="11" spans="1:11" ht="12">
      <c r="A11" s="15"/>
      <c r="B11" s="15"/>
      <c r="C11" s="15"/>
      <c r="D11" s="15"/>
      <c r="E11" s="15"/>
      <c r="F11" s="15"/>
      <c r="G11" s="15"/>
      <c r="J11" s="15"/>
      <c r="K11" s="15"/>
    </row>
    <row r="12" spans="1:11" ht="12">
      <c r="A12" s="15"/>
      <c r="B12" s="28" t="s">
        <v>504</v>
      </c>
      <c r="C12" s="29" t="s">
        <v>481</v>
      </c>
      <c r="D12" s="15"/>
      <c r="E12" s="15"/>
      <c r="F12" s="15"/>
      <c r="G12" s="15"/>
      <c r="J12" s="15"/>
      <c r="K12" s="15"/>
    </row>
    <row r="13" spans="1:11" ht="12">
      <c r="A13" s="15"/>
      <c r="B13" s="30" t="s">
        <v>381</v>
      </c>
      <c r="C13" s="15" t="s">
        <v>482</v>
      </c>
      <c r="D13" s="15"/>
      <c r="E13" s="15"/>
      <c r="F13" s="15"/>
      <c r="G13" s="15"/>
      <c r="J13" s="15"/>
      <c r="K13" s="15"/>
    </row>
    <row r="14" spans="1:11" ht="12">
      <c r="A14" s="15"/>
      <c r="B14" s="15" t="s">
        <v>476</v>
      </c>
      <c r="C14" s="15" t="s">
        <v>100</v>
      </c>
      <c r="D14" s="15"/>
      <c r="E14" s="15"/>
      <c r="F14" s="15"/>
      <c r="G14" s="15"/>
      <c r="J14" s="15"/>
      <c r="K14" s="15"/>
    </row>
    <row r="15" spans="1:11" ht="12">
      <c r="A15" s="15"/>
      <c r="B15" s="15" t="s">
        <v>477</v>
      </c>
      <c r="C15" s="15"/>
      <c r="D15" s="15"/>
      <c r="E15" s="15"/>
      <c r="F15" s="15"/>
      <c r="G15" s="15"/>
      <c r="J15" s="15"/>
      <c r="K15" s="15"/>
    </row>
    <row r="16" spans="1:11" ht="12">
      <c r="A16" s="15"/>
      <c r="B16" s="15" t="s">
        <v>478</v>
      </c>
      <c r="C16" s="15"/>
      <c r="D16" s="15"/>
      <c r="E16" s="15"/>
      <c r="F16" s="15"/>
      <c r="G16" s="15"/>
      <c r="J16" s="15"/>
      <c r="K16" s="15"/>
    </row>
    <row r="17" spans="1:11" ht="12">
      <c r="A17" s="15"/>
      <c r="B17" s="15" t="s">
        <v>479</v>
      </c>
      <c r="C17" s="134" t="s">
        <v>613</v>
      </c>
      <c r="D17" s="15"/>
      <c r="E17" s="15"/>
      <c r="F17" s="15"/>
      <c r="G17" s="15"/>
      <c r="J17" s="15"/>
      <c r="K17" s="15"/>
    </row>
    <row r="18" spans="1:11" ht="12">
      <c r="A18" s="15"/>
      <c r="B18" s="15" t="s">
        <v>480</v>
      </c>
      <c r="C18" s="134" t="s">
        <v>614</v>
      </c>
      <c r="D18" s="15"/>
      <c r="E18" s="15"/>
      <c r="F18" s="15"/>
      <c r="G18" s="15"/>
      <c r="J18" s="15"/>
      <c r="K18" s="15"/>
    </row>
    <row r="19" spans="1:11" ht="12">
      <c r="A19" s="15"/>
      <c r="B19" s="51"/>
      <c r="C19" s="50"/>
      <c r="D19" s="50"/>
      <c r="E19" s="50"/>
      <c r="F19" s="50"/>
      <c r="G19" s="15"/>
      <c r="J19" s="15"/>
      <c r="K19" s="15"/>
    </row>
    <row r="20" spans="1:11" ht="12">
      <c r="A20" s="15"/>
      <c r="B20" s="51"/>
      <c r="C20" s="31" t="s">
        <v>500</v>
      </c>
      <c r="D20" s="32" t="s">
        <v>503</v>
      </c>
      <c r="E20" s="33" t="s">
        <v>641</v>
      </c>
      <c r="F20" s="99" t="s">
        <v>380</v>
      </c>
      <c r="G20" s="15"/>
      <c r="J20" s="15"/>
      <c r="K20" s="15"/>
    </row>
    <row r="21" spans="1:11" ht="12.75" thickBot="1">
      <c r="A21" s="15"/>
      <c r="B21" s="25"/>
      <c r="C21" s="35" t="s">
        <v>501</v>
      </c>
      <c r="D21" s="36" t="s">
        <v>502</v>
      </c>
      <c r="E21" s="202" t="s">
        <v>633</v>
      </c>
      <c r="F21" s="100"/>
      <c r="G21" s="15"/>
      <c r="J21" s="15"/>
      <c r="K21" s="15"/>
    </row>
    <row r="22" spans="1:11" ht="12.75" thickBot="1">
      <c r="A22" s="15"/>
      <c r="B22" s="16" t="s">
        <v>571</v>
      </c>
      <c r="C22" s="288" t="s">
        <v>637</v>
      </c>
      <c r="D22" s="289"/>
      <c r="E22" s="170">
        <f>I53</f>
        <v>0</v>
      </c>
      <c r="F22" s="160" t="s">
        <v>632</v>
      </c>
      <c r="G22" s="15"/>
      <c r="H22" s="66">
        <f>IF(F22&gt;0.01,1,0)</f>
        <v>1</v>
      </c>
      <c r="I22" s="52"/>
      <c r="J22" s="15"/>
      <c r="K22" s="15"/>
    </row>
    <row r="23" spans="1:11" ht="12">
      <c r="A23" s="15"/>
      <c r="B23" s="39" t="s">
        <v>184</v>
      </c>
      <c r="C23" s="19">
        <v>1</v>
      </c>
      <c r="D23" s="19"/>
      <c r="E23" s="158">
        <f>IF(F23&gt;0,IF(F23&gt;C23,"Invalid Entry",IF(F23&gt;0.7*C23,"","Red Alert")),"Red Alert")</f>
      </c>
      <c r="F23" s="8">
        <v>1</v>
      </c>
      <c r="G23" s="15"/>
      <c r="H23" s="66"/>
      <c r="I23" s="41"/>
      <c r="J23" s="15"/>
      <c r="K23" s="15"/>
    </row>
    <row r="24" spans="1:11" ht="12">
      <c r="A24" s="15"/>
      <c r="B24" s="39" t="s">
        <v>185</v>
      </c>
      <c r="C24" s="19">
        <v>2</v>
      </c>
      <c r="D24" s="19"/>
      <c r="E24" s="158">
        <f aca="true" t="shared" si="0" ref="E24:E48">IF(F24&gt;0,IF(F24&gt;C24,"Invalid Entry",IF(F24&gt;0.7*C24,"","Red Alert")),"Red Alert")</f>
      </c>
      <c r="F24" s="8">
        <v>2</v>
      </c>
      <c r="G24" s="15"/>
      <c r="H24" s="66"/>
      <c r="I24" s="41"/>
      <c r="J24" s="15"/>
      <c r="K24" s="15"/>
    </row>
    <row r="25" spans="1:11" ht="12">
      <c r="A25" s="15"/>
      <c r="B25" s="39" t="s">
        <v>186</v>
      </c>
      <c r="C25" s="19">
        <v>1</v>
      </c>
      <c r="D25" s="19"/>
      <c r="E25" s="158">
        <f t="shared" si="0"/>
      </c>
      <c r="F25" s="8">
        <v>1</v>
      </c>
      <c r="G25" s="15"/>
      <c r="H25" s="66"/>
      <c r="I25" s="41"/>
      <c r="J25" s="15"/>
      <c r="K25" s="15"/>
    </row>
    <row r="26" spans="1:11" ht="12">
      <c r="A26" s="15"/>
      <c r="B26" s="39" t="s">
        <v>258</v>
      </c>
      <c r="C26" s="19">
        <v>3</v>
      </c>
      <c r="D26" s="19"/>
      <c r="E26" s="158">
        <f t="shared" si="0"/>
      </c>
      <c r="F26" s="8">
        <v>3</v>
      </c>
      <c r="G26" s="15"/>
      <c r="H26" s="66"/>
      <c r="I26" s="41"/>
      <c r="J26" s="15"/>
      <c r="K26" s="15"/>
    </row>
    <row r="27" spans="1:11" ht="12">
      <c r="A27" s="15"/>
      <c r="B27" s="39" t="s">
        <v>569</v>
      </c>
      <c r="C27" s="19">
        <v>3</v>
      </c>
      <c r="D27" s="19"/>
      <c r="E27" s="158">
        <f t="shared" si="0"/>
      </c>
      <c r="F27" s="8">
        <v>3</v>
      </c>
      <c r="G27" s="15"/>
      <c r="H27" s="66"/>
      <c r="I27" s="41"/>
      <c r="J27" s="15"/>
      <c r="K27" s="15"/>
    </row>
    <row r="28" spans="1:11" ht="12">
      <c r="A28" s="15"/>
      <c r="B28" s="39" t="s">
        <v>187</v>
      </c>
      <c r="C28" s="19">
        <v>1</v>
      </c>
      <c r="D28" s="19"/>
      <c r="E28" s="158">
        <f t="shared" si="0"/>
      </c>
      <c r="F28" s="8">
        <v>1</v>
      </c>
      <c r="G28" s="15"/>
      <c r="H28" s="66"/>
      <c r="I28" s="41"/>
      <c r="J28" s="15"/>
      <c r="K28" s="15"/>
    </row>
    <row r="29" spans="1:11" ht="12">
      <c r="A29" s="15"/>
      <c r="B29" s="55" t="s">
        <v>188</v>
      </c>
      <c r="C29" s="61">
        <v>1</v>
      </c>
      <c r="D29" s="19"/>
      <c r="E29" s="158">
        <f t="shared" si="0"/>
      </c>
      <c r="F29" s="8">
        <v>1</v>
      </c>
      <c r="G29" s="15"/>
      <c r="H29" s="66"/>
      <c r="I29" s="41"/>
      <c r="J29" s="15"/>
      <c r="K29" s="15"/>
    </row>
    <row r="30" spans="1:11" ht="12">
      <c r="A30" s="15"/>
      <c r="B30" s="39" t="s">
        <v>189</v>
      </c>
      <c r="C30" s="19">
        <v>2</v>
      </c>
      <c r="D30" s="19"/>
      <c r="E30" s="158">
        <f t="shared" si="0"/>
      </c>
      <c r="F30" s="8">
        <v>2</v>
      </c>
      <c r="G30" s="15"/>
      <c r="H30" s="66"/>
      <c r="I30" s="41"/>
      <c r="J30" s="30"/>
      <c r="K30" s="15"/>
    </row>
    <row r="31" spans="1:11" ht="12">
      <c r="A31" s="15"/>
      <c r="B31" s="39" t="s">
        <v>190</v>
      </c>
      <c r="C31" s="19">
        <v>3</v>
      </c>
      <c r="D31" s="19"/>
      <c r="E31" s="158">
        <f t="shared" si="0"/>
      </c>
      <c r="F31" s="8">
        <v>3</v>
      </c>
      <c r="G31" s="15"/>
      <c r="H31" s="66"/>
      <c r="I31" s="41"/>
      <c r="J31" s="15"/>
      <c r="K31" s="15"/>
    </row>
    <row r="32" spans="1:11" ht="12">
      <c r="A32" s="15"/>
      <c r="B32" s="39" t="s">
        <v>191</v>
      </c>
      <c r="C32" s="19">
        <v>2</v>
      </c>
      <c r="D32" s="19"/>
      <c r="E32" s="158">
        <f t="shared" si="0"/>
      </c>
      <c r="F32" s="8">
        <v>2</v>
      </c>
      <c r="G32" s="15"/>
      <c r="H32" s="66"/>
      <c r="I32" s="41"/>
      <c r="J32" s="15"/>
      <c r="K32" s="15"/>
    </row>
    <row r="33" spans="1:11" ht="12">
      <c r="A33" s="15"/>
      <c r="B33" s="39" t="s">
        <v>192</v>
      </c>
      <c r="C33" s="19">
        <v>1</v>
      </c>
      <c r="D33" s="19"/>
      <c r="E33" s="158">
        <f t="shared" si="0"/>
      </c>
      <c r="F33" s="8">
        <v>1</v>
      </c>
      <c r="G33" s="15"/>
      <c r="H33" s="66"/>
      <c r="I33" s="41"/>
      <c r="J33" s="15"/>
      <c r="K33" s="15"/>
    </row>
    <row r="34" spans="1:11" ht="12">
      <c r="A34" s="15"/>
      <c r="B34" s="39" t="s">
        <v>193</v>
      </c>
      <c r="C34" s="19">
        <v>1</v>
      </c>
      <c r="D34" s="19"/>
      <c r="E34" s="158">
        <f t="shared" si="0"/>
      </c>
      <c r="F34" s="8">
        <v>1</v>
      </c>
      <c r="G34" s="15"/>
      <c r="H34" s="66"/>
      <c r="I34" s="41"/>
      <c r="J34" s="15"/>
      <c r="K34" s="15"/>
    </row>
    <row r="35" spans="1:11" ht="12">
      <c r="A35" s="15"/>
      <c r="B35" s="105" t="s">
        <v>194</v>
      </c>
      <c r="C35" s="106">
        <v>2</v>
      </c>
      <c r="D35" s="106"/>
      <c r="E35" s="158">
        <f t="shared" si="0"/>
      </c>
      <c r="F35" s="107">
        <v>2</v>
      </c>
      <c r="G35" s="15"/>
      <c r="H35" s="66"/>
      <c r="I35" s="41"/>
      <c r="J35" s="15"/>
      <c r="K35" s="15"/>
    </row>
    <row r="36" spans="1:11" ht="12">
      <c r="A36" s="15"/>
      <c r="B36" s="39" t="s">
        <v>268</v>
      </c>
      <c r="C36" s="19">
        <v>1</v>
      </c>
      <c r="D36" s="19"/>
      <c r="E36" s="158">
        <f t="shared" si="0"/>
      </c>
      <c r="F36" s="8">
        <v>1</v>
      </c>
      <c r="G36" s="15"/>
      <c r="H36" s="66"/>
      <c r="I36" s="41"/>
      <c r="J36" s="15"/>
      <c r="K36" s="15"/>
    </row>
    <row r="37" spans="1:11" ht="12">
      <c r="A37" s="15"/>
      <c r="B37" s="39" t="s">
        <v>269</v>
      </c>
      <c r="C37" s="19">
        <v>2</v>
      </c>
      <c r="D37" s="19"/>
      <c r="E37" s="158">
        <f t="shared" si="0"/>
      </c>
      <c r="F37" s="8">
        <v>2</v>
      </c>
      <c r="G37" s="15"/>
      <c r="H37" s="66"/>
      <c r="I37" s="41"/>
      <c r="J37" s="15"/>
      <c r="K37" s="15"/>
    </row>
    <row r="38" spans="1:11" ht="12">
      <c r="A38" s="15"/>
      <c r="B38" s="39" t="s">
        <v>270</v>
      </c>
      <c r="C38" s="19">
        <v>1</v>
      </c>
      <c r="D38" s="19"/>
      <c r="E38" s="158">
        <f t="shared" si="0"/>
      </c>
      <c r="F38" s="8">
        <v>1</v>
      </c>
      <c r="G38" s="15"/>
      <c r="H38" s="66"/>
      <c r="I38" s="41"/>
      <c r="J38" s="15"/>
      <c r="K38" s="15"/>
    </row>
    <row r="39" spans="1:11" ht="12">
      <c r="A39" s="15"/>
      <c r="B39" s="39" t="s">
        <v>271</v>
      </c>
      <c r="C39" s="19">
        <v>1</v>
      </c>
      <c r="D39" s="19"/>
      <c r="E39" s="158">
        <f t="shared" si="0"/>
      </c>
      <c r="F39" s="8">
        <v>1</v>
      </c>
      <c r="G39" s="15"/>
      <c r="H39" s="66"/>
      <c r="I39" s="41"/>
      <c r="J39" s="15"/>
      <c r="K39" s="15"/>
    </row>
    <row r="40" spans="1:11" ht="12">
      <c r="A40" s="15"/>
      <c r="B40" s="39" t="s">
        <v>272</v>
      </c>
      <c r="C40" s="19">
        <v>3</v>
      </c>
      <c r="D40" s="19"/>
      <c r="E40" s="158">
        <f t="shared" si="0"/>
      </c>
      <c r="F40" s="8">
        <v>3</v>
      </c>
      <c r="G40" s="15"/>
      <c r="H40" s="66"/>
      <c r="I40" s="41"/>
      <c r="J40" s="15"/>
      <c r="K40" s="15"/>
    </row>
    <row r="41" spans="1:11" ht="12">
      <c r="A41" s="15"/>
      <c r="B41" s="55" t="s">
        <v>143</v>
      </c>
      <c r="C41" s="61">
        <v>3</v>
      </c>
      <c r="D41" s="19"/>
      <c r="E41" s="158">
        <f t="shared" si="0"/>
      </c>
      <c r="F41" s="8">
        <v>3</v>
      </c>
      <c r="G41" s="15"/>
      <c r="H41" s="66"/>
      <c r="I41" s="41"/>
      <c r="J41" s="15"/>
      <c r="K41" s="15"/>
    </row>
    <row r="42" spans="1:11" ht="12">
      <c r="A42" s="15"/>
      <c r="B42" s="39" t="s">
        <v>144</v>
      </c>
      <c r="C42" s="19">
        <v>3</v>
      </c>
      <c r="D42" s="19"/>
      <c r="E42" s="158">
        <f t="shared" si="0"/>
      </c>
      <c r="F42" s="8">
        <v>3</v>
      </c>
      <c r="G42" s="15"/>
      <c r="H42" s="66"/>
      <c r="I42" s="41"/>
      <c r="J42" s="15"/>
      <c r="K42" s="15"/>
    </row>
    <row r="43" spans="1:11" ht="12">
      <c r="A43" s="15"/>
      <c r="B43" s="39" t="s">
        <v>145</v>
      </c>
      <c r="C43" s="19">
        <v>1</v>
      </c>
      <c r="D43" s="19"/>
      <c r="E43" s="158">
        <f t="shared" si="0"/>
      </c>
      <c r="F43" s="8">
        <v>1</v>
      </c>
      <c r="G43" s="15"/>
      <c r="H43" s="66"/>
      <c r="I43" s="41"/>
      <c r="J43" s="15"/>
      <c r="K43" s="15"/>
    </row>
    <row r="44" spans="1:11" ht="12">
      <c r="A44" s="15"/>
      <c r="B44" s="39" t="s">
        <v>146</v>
      </c>
      <c r="C44" s="19">
        <v>2</v>
      </c>
      <c r="D44" s="19"/>
      <c r="E44" s="158">
        <f t="shared" si="0"/>
      </c>
      <c r="F44" s="8">
        <v>2</v>
      </c>
      <c r="G44" s="15"/>
      <c r="H44" s="66"/>
      <c r="I44" s="41"/>
      <c r="J44" s="15"/>
      <c r="K44" s="15"/>
    </row>
    <row r="45" spans="1:11" ht="12">
      <c r="A45" s="15"/>
      <c r="B45" s="39" t="s">
        <v>147</v>
      </c>
      <c r="C45" s="19">
        <v>1</v>
      </c>
      <c r="D45" s="19"/>
      <c r="E45" s="158">
        <f t="shared" si="0"/>
      </c>
      <c r="F45" s="8">
        <v>1</v>
      </c>
      <c r="G45" s="15"/>
      <c r="H45" s="66"/>
      <c r="I45" s="41"/>
      <c r="J45" s="15"/>
      <c r="K45" s="15"/>
    </row>
    <row r="46" spans="1:11" ht="12">
      <c r="A46" s="15"/>
      <c r="B46" s="39" t="s">
        <v>85</v>
      </c>
      <c r="C46" s="19">
        <v>3</v>
      </c>
      <c r="D46" s="19"/>
      <c r="E46" s="158">
        <f t="shared" si="0"/>
      </c>
      <c r="F46" s="8">
        <v>3</v>
      </c>
      <c r="G46" s="15"/>
      <c r="H46" s="66"/>
      <c r="I46" s="41"/>
      <c r="J46" s="15"/>
      <c r="K46" s="15"/>
    </row>
    <row r="47" spans="1:11" ht="12">
      <c r="A47" s="15"/>
      <c r="B47" s="39" t="s">
        <v>211</v>
      </c>
      <c r="C47" s="19">
        <v>3</v>
      </c>
      <c r="D47" s="19"/>
      <c r="E47" s="158">
        <f t="shared" si="0"/>
      </c>
      <c r="F47" s="8">
        <v>3</v>
      </c>
      <c r="G47" s="15"/>
      <c r="H47" s="66"/>
      <c r="I47" s="41"/>
      <c r="J47" s="15"/>
      <c r="K47" s="15"/>
    </row>
    <row r="48" spans="1:11" ht="12.75" thickBot="1">
      <c r="A48" s="15"/>
      <c r="B48" s="39" t="s">
        <v>212</v>
      </c>
      <c r="C48" s="42">
        <v>3</v>
      </c>
      <c r="D48" s="19"/>
      <c r="E48" s="158">
        <f t="shared" si="0"/>
      </c>
      <c r="F48" s="9">
        <v>3</v>
      </c>
      <c r="G48" s="15"/>
      <c r="H48" s="66"/>
      <c r="I48" s="41"/>
      <c r="J48" s="15"/>
      <c r="K48" s="15"/>
    </row>
    <row r="49" spans="1:11" ht="12">
      <c r="A49" s="15"/>
      <c r="B49" s="54" t="s">
        <v>528</v>
      </c>
      <c r="C49" s="23">
        <f>SUM(C23:C48)</f>
        <v>50</v>
      </c>
      <c r="D49" s="19"/>
      <c r="E49" s="54" t="s">
        <v>528</v>
      </c>
      <c r="F49" s="23">
        <f>SUM(F23:F48)</f>
        <v>50</v>
      </c>
      <c r="G49" s="15"/>
      <c r="J49" s="15"/>
      <c r="K49" s="15"/>
    </row>
    <row r="50" spans="1:11" ht="12">
      <c r="A50" s="15"/>
      <c r="B50" s="54"/>
      <c r="C50" s="19"/>
      <c r="D50" s="154"/>
      <c r="E50" s="104"/>
      <c r="F50" s="50"/>
      <c r="G50" s="15"/>
      <c r="J50" s="15"/>
      <c r="K50" s="15"/>
    </row>
    <row r="51" spans="1:11" ht="15.75" thickBot="1">
      <c r="A51" s="15"/>
      <c r="B51" s="115" t="s">
        <v>582</v>
      </c>
      <c r="C51" s="19"/>
      <c r="D51" s="154"/>
      <c r="E51" s="19"/>
      <c r="F51" s="19"/>
      <c r="G51" s="15"/>
      <c r="J51" s="15"/>
      <c r="K51" s="15"/>
    </row>
    <row r="52" spans="1:11" ht="12.75" thickBot="1">
      <c r="A52" s="15"/>
      <c r="B52" s="16" t="s">
        <v>570</v>
      </c>
      <c r="C52" s="288" t="s">
        <v>638</v>
      </c>
      <c r="D52" s="289"/>
      <c r="E52" s="170">
        <f>I53</f>
        <v>0</v>
      </c>
      <c r="F52" s="160"/>
      <c r="G52" s="15"/>
      <c r="H52" s="66">
        <f>IF(F52&gt;0.01,1,0)</f>
        <v>0</v>
      </c>
      <c r="I52" s="41"/>
      <c r="J52" s="15"/>
      <c r="K52" s="15"/>
    </row>
    <row r="53" spans="1:11" ht="12">
      <c r="A53" s="15"/>
      <c r="B53" s="39" t="s">
        <v>148</v>
      </c>
      <c r="C53" s="19">
        <v>5</v>
      </c>
      <c r="D53" s="19"/>
      <c r="E53" s="158">
        <f aca="true" t="shared" si="1" ref="E53:E61">IF(F53&gt;0,IF(F53&gt;C53,"Invalid Entry",IF(F53&gt;0.7*C53,"","Red Alert")),"Red Alert")</f>
      </c>
      <c r="F53" s="8">
        <v>5</v>
      </c>
      <c r="G53" s="15"/>
      <c r="H53" s="167">
        <f>H22+H52</f>
        <v>1</v>
      </c>
      <c r="I53" s="174">
        <f>IF(H53&gt;1,"DOUBLE SCORE ALERT",0)</f>
        <v>0</v>
      </c>
      <c r="J53" s="15"/>
      <c r="K53" s="15"/>
    </row>
    <row r="54" spans="1:11" ht="12">
      <c r="A54" s="15"/>
      <c r="B54" s="39" t="s">
        <v>149</v>
      </c>
      <c r="C54" s="19">
        <v>5</v>
      </c>
      <c r="D54" s="19"/>
      <c r="E54" s="158">
        <f t="shared" si="1"/>
      </c>
      <c r="F54" s="8">
        <v>5</v>
      </c>
      <c r="G54" s="15"/>
      <c r="H54" s="66"/>
      <c r="I54" s="41"/>
      <c r="J54" s="15"/>
      <c r="K54" s="15"/>
    </row>
    <row r="55" spans="1:11" ht="12">
      <c r="A55" s="15"/>
      <c r="B55" s="39" t="s">
        <v>49</v>
      </c>
      <c r="C55" s="19">
        <v>5</v>
      </c>
      <c r="D55" s="19"/>
      <c r="E55" s="158">
        <f t="shared" si="1"/>
      </c>
      <c r="F55" s="8">
        <v>5</v>
      </c>
      <c r="G55" s="15"/>
      <c r="H55" s="66"/>
      <c r="I55" s="41"/>
      <c r="J55" s="15"/>
      <c r="K55" s="15"/>
    </row>
    <row r="56" spans="1:11" ht="12">
      <c r="A56" s="15"/>
      <c r="B56" s="39" t="s">
        <v>150</v>
      </c>
      <c r="C56" s="19">
        <v>5</v>
      </c>
      <c r="D56" s="19"/>
      <c r="E56" s="158">
        <f t="shared" si="1"/>
      </c>
      <c r="F56" s="8">
        <v>5</v>
      </c>
      <c r="G56" s="15"/>
      <c r="H56" s="66"/>
      <c r="I56" s="41"/>
      <c r="J56" s="15"/>
      <c r="K56" s="15"/>
    </row>
    <row r="57" spans="1:11" ht="12">
      <c r="A57" s="15"/>
      <c r="B57" s="39" t="s">
        <v>151</v>
      </c>
      <c r="C57" s="19">
        <v>5</v>
      </c>
      <c r="D57" s="19"/>
      <c r="E57" s="158">
        <f t="shared" si="1"/>
      </c>
      <c r="F57" s="8">
        <v>5</v>
      </c>
      <c r="G57" s="15"/>
      <c r="H57" s="66"/>
      <c r="I57" s="41"/>
      <c r="J57" s="15"/>
      <c r="K57" s="15"/>
    </row>
    <row r="58" spans="1:11" ht="12">
      <c r="A58" s="15"/>
      <c r="B58" s="55" t="s">
        <v>152</v>
      </c>
      <c r="C58" s="61">
        <v>5</v>
      </c>
      <c r="D58" s="19"/>
      <c r="E58" s="158">
        <f t="shared" si="1"/>
      </c>
      <c r="F58" s="8">
        <v>5</v>
      </c>
      <c r="G58" s="15"/>
      <c r="H58" s="66"/>
      <c r="I58" s="41"/>
      <c r="J58" s="15"/>
      <c r="K58" s="15"/>
    </row>
    <row r="59" spans="1:11" ht="12">
      <c r="A59" s="15"/>
      <c r="B59" s="105" t="s">
        <v>153</v>
      </c>
      <c r="C59" s="106">
        <v>10</v>
      </c>
      <c r="D59" s="106"/>
      <c r="E59" s="158">
        <f t="shared" si="1"/>
      </c>
      <c r="F59" s="107">
        <v>10</v>
      </c>
      <c r="G59" s="15"/>
      <c r="H59" s="66"/>
      <c r="I59" s="41"/>
      <c r="J59" s="15"/>
      <c r="K59" s="15"/>
    </row>
    <row r="60" spans="1:11" ht="12">
      <c r="A60" s="15"/>
      <c r="B60" s="39" t="s">
        <v>154</v>
      </c>
      <c r="C60" s="19">
        <v>5</v>
      </c>
      <c r="D60" s="19"/>
      <c r="E60" s="158">
        <f t="shared" si="1"/>
      </c>
      <c r="F60" s="8">
        <v>5</v>
      </c>
      <c r="G60" s="15"/>
      <c r="H60" s="66"/>
      <c r="I60" s="41"/>
      <c r="J60" s="15"/>
      <c r="K60" s="15"/>
    </row>
    <row r="61" spans="1:11" ht="12.75" thickBot="1">
      <c r="A61" s="15"/>
      <c r="B61" s="39" t="s">
        <v>50</v>
      </c>
      <c r="C61" s="42">
        <v>5</v>
      </c>
      <c r="D61" s="19"/>
      <c r="E61" s="158">
        <f t="shared" si="1"/>
      </c>
      <c r="F61" s="9">
        <v>5</v>
      </c>
      <c r="G61" s="15"/>
      <c r="H61" s="66"/>
      <c r="I61" s="41"/>
      <c r="J61" s="15"/>
      <c r="K61" s="15"/>
    </row>
    <row r="62" spans="1:11" ht="12">
      <c r="A62" s="15"/>
      <c r="B62" s="54" t="s">
        <v>528</v>
      </c>
      <c r="C62" s="23">
        <f>SUM(C52:C61)</f>
        <v>50</v>
      </c>
      <c r="D62" s="19"/>
      <c r="E62" s="54" t="s">
        <v>528</v>
      </c>
      <c r="F62" s="23">
        <f>SUM(F52:F61)</f>
        <v>50</v>
      </c>
      <c r="G62" s="15"/>
      <c r="J62" s="15"/>
      <c r="K62" s="15"/>
    </row>
    <row r="63" spans="1:11" ht="12">
      <c r="A63" s="15"/>
      <c r="B63" s="39"/>
      <c r="C63" s="19"/>
      <c r="D63" s="19"/>
      <c r="E63" s="19"/>
      <c r="F63" s="19"/>
      <c r="G63" s="15"/>
      <c r="J63" s="15"/>
      <c r="K63" s="15"/>
    </row>
    <row r="64" spans="1:11" ht="12">
      <c r="A64" s="15"/>
      <c r="B64" s="16" t="s">
        <v>566</v>
      </c>
      <c r="C64" s="19"/>
      <c r="D64" s="19"/>
      <c r="E64" s="19"/>
      <c r="F64" s="19"/>
      <c r="G64" s="15"/>
      <c r="I64" s="63"/>
      <c r="J64" s="15"/>
      <c r="K64" s="15"/>
    </row>
    <row r="65" spans="1:11" ht="12">
      <c r="A65" s="15"/>
      <c r="B65" s="39" t="s">
        <v>216</v>
      </c>
      <c r="C65" s="19"/>
      <c r="D65" s="19"/>
      <c r="E65" s="19"/>
      <c r="F65" s="19"/>
      <c r="G65" s="15"/>
      <c r="I65" s="30"/>
      <c r="J65" s="15"/>
      <c r="K65" s="15"/>
    </row>
    <row r="66" spans="1:11" ht="12">
      <c r="A66" s="15"/>
      <c r="B66" s="55" t="s">
        <v>39</v>
      </c>
      <c r="C66" s="43"/>
      <c r="D66" s="19"/>
      <c r="E66" s="19"/>
      <c r="F66" s="19"/>
      <c r="G66" s="15"/>
      <c r="J66" s="15"/>
      <c r="K66" s="15"/>
    </row>
    <row r="67" spans="1:11" ht="12">
      <c r="A67" s="15"/>
      <c r="B67" s="39" t="s">
        <v>217</v>
      </c>
      <c r="C67" s="19"/>
      <c r="D67" s="19"/>
      <c r="E67" s="19"/>
      <c r="F67" s="19"/>
      <c r="G67" s="15"/>
      <c r="J67" s="15"/>
      <c r="K67" s="15"/>
    </row>
    <row r="68" spans="1:11" ht="12">
      <c r="A68" s="15"/>
      <c r="B68" s="55" t="s">
        <v>93</v>
      </c>
      <c r="C68" s="43"/>
      <c r="D68" s="19"/>
      <c r="E68" s="19"/>
      <c r="F68" s="19"/>
      <c r="G68" s="15"/>
      <c r="J68" s="15"/>
      <c r="K68" s="15"/>
    </row>
    <row r="69" spans="1:11" ht="12">
      <c r="A69" s="15"/>
      <c r="B69" s="39" t="s">
        <v>94</v>
      </c>
      <c r="C69" s="43"/>
      <c r="D69" s="19"/>
      <c r="E69" s="19"/>
      <c r="F69" s="19"/>
      <c r="G69" s="15"/>
      <c r="J69" s="15"/>
      <c r="K69" s="15"/>
    </row>
    <row r="70" spans="1:11" ht="12">
      <c r="A70" s="15"/>
      <c r="B70" s="39" t="s">
        <v>40</v>
      </c>
      <c r="C70" s="19"/>
      <c r="D70" s="19"/>
      <c r="E70" s="19"/>
      <c r="F70" s="19"/>
      <c r="G70" s="15"/>
      <c r="J70" s="15"/>
      <c r="K70" s="15"/>
    </row>
    <row r="71" spans="1:11" ht="12">
      <c r="A71" s="15"/>
      <c r="B71" s="39" t="s">
        <v>95</v>
      </c>
      <c r="C71" s="19"/>
      <c r="D71" s="19"/>
      <c r="E71" s="19"/>
      <c r="F71" s="19"/>
      <c r="G71" s="15"/>
      <c r="J71" s="15"/>
      <c r="K71" s="15"/>
    </row>
    <row r="72" spans="1:11" ht="12">
      <c r="A72" s="15"/>
      <c r="B72" s="55" t="s">
        <v>96</v>
      </c>
      <c r="C72" s="19"/>
      <c r="D72" s="19"/>
      <c r="E72" s="19"/>
      <c r="F72" s="19"/>
      <c r="G72" s="15"/>
      <c r="I72" s="30"/>
      <c r="J72" s="15"/>
      <c r="K72" s="15"/>
    </row>
    <row r="73" spans="1:11" ht="12">
      <c r="A73" s="15"/>
      <c r="B73" s="98"/>
      <c r="C73" s="19"/>
      <c r="D73" s="19"/>
      <c r="E73" s="19"/>
      <c r="F73" s="19"/>
      <c r="G73" s="15"/>
      <c r="J73" s="15"/>
      <c r="K73" s="15"/>
    </row>
    <row r="74" spans="1:11" ht="12">
      <c r="A74" s="15"/>
      <c r="B74" s="16" t="s">
        <v>567</v>
      </c>
      <c r="C74" s="19"/>
      <c r="D74" s="19"/>
      <c r="E74" s="19"/>
      <c r="F74" s="19"/>
      <c r="G74" s="15"/>
      <c r="J74" s="15"/>
      <c r="K74" s="15"/>
    </row>
    <row r="75" spans="1:11" ht="12">
      <c r="A75" s="15"/>
      <c r="B75" s="39" t="s">
        <v>156</v>
      </c>
      <c r="C75" s="19"/>
      <c r="D75" s="19"/>
      <c r="E75" s="19"/>
      <c r="F75" s="19"/>
      <c r="G75" s="15"/>
      <c r="J75" s="15"/>
      <c r="K75" s="15"/>
    </row>
    <row r="76" spans="1:11" ht="12">
      <c r="A76" s="15"/>
      <c r="B76" s="39" t="s">
        <v>41</v>
      </c>
      <c r="C76" s="19"/>
      <c r="D76" s="19"/>
      <c r="E76" s="19"/>
      <c r="F76" s="19"/>
      <c r="G76" s="15"/>
      <c r="J76" s="15"/>
      <c r="K76" s="15"/>
    </row>
    <row r="77" spans="1:11" ht="12">
      <c r="A77" s="15"/>
      <c r="B77" s="39" t="s">
        <v>157</v>
      </c>
      <c r="C77" s="19"/>
      <c r="D77" s="19"/>
      <c r="E77" s="19"/>
      <c r="F77" s="19"/>
      <c r="G77" s="15"/>
      <c r="J77" s="15"/>
      <c r="K77" s="15"/>
    </row>
    <row r="78" spans="1:11" ht="12">
      <c r="A78" s="15"/>
      <c r="B78" s="39" t="s">
        <v>158</v>
      </c>
      <c r="C78" s="19"/>
      <c r="D78" s="19"/>
      <c r="E78" s="19"/>
      <c r="F78" s="19"/>
      <c r="G78" s="15"/>
      <c r="J78" s="15"/>
      <c r="K78" s="15"/>
    </row>
    <row r="79" spans="1:11" ht="12">
      <c r="A79" s="15"/>
      <c r="B79" s="39" t="s">
        <v>159</v>
      </c>
      <c r="C79" s="19"/>
      <c r="D79" s="19"/>
      <c r="E79" s="19"/>
      <c r="F79" s="19"/>
      <c r="G79" s="15"/>
      <c r="J79" s="15"/>
      <c r="K79" s="15"/>
    </row>
    <row r="80" spans="1:11" ht="12">
      <c r="A80" s="15"/>
      <c r="B80" s="39" t="s">
        <v>160</v>
      </c>
      <c r="C80" s="19"/>
      <c r="D80" s="19"/>
      <c r="E80" s="19"/>
      <c r="F80" s="19"/>
      <c r="G80" s="15"/>
      <c r="J80" s="15"/>
      <c r="K80" s="15"/>
    </row>
    <row r="81" spans="1:11" ht="12">
      <c r="A81" s="15"/>
      <c r="B81" s="39" t="s">
        <v>161</v>
      </c>
      <c r="C81" s="19"/>
      <c r="D81" s="19"/>
      <c r="E81" s="19"/>
      <c r="F81" s="19"/>
      <c r="G81" s="15"/>
      <c r="J81" s="15"/>
      <c r="K81" s="15"/>
    </row>
    <row r="82" spans="1:11" ht="12">
      <c r="A82" s="15"/>
      <c r="B82" s="39" t="s">
        <v>162</v>
      </c>
      <c r="C82" s="19"/>
      <c r="D82" s="19"/>
      <c r="E82" s="19"/>
      <c r="F82" s="19"/>
      <c r="G82" s="15"/>
      <c r="J82" s="15"/>
      <c r="K82" s="15"/>
    </row>
    <row r="83" spans="1:11" ht="12">
      <c r="A83" s="15"/>
      <c r="B83" s="39"/>
      <c r="C83" s="19"/>
      <c r="D83" s="19"/>
      <c r="E83" s="19"/>
      <c r="F83" s="19"/>
      <c r="G83" s="15"/>
      <c r="J83" s="15"/>
      <c r="K83" s="15"/>
    </row>
    <row r="84" spans="1:11" ht="12">
      <c r="A84" s="15"/>
      <c r="B84" s="16" t="s">
        <v>568</v>
      </c>
      <c r="C84" s="19"/>
      <c r="D84" s="19"/>
      <c r="E84" s="19"/>
      <c r="F84" s="19"/>
      <c r="G84" s="15"/>
      <c r="J84" s="15"/>
      <c r="K84" s="15"/>
    </row>
    <row r="85" spans="1:11" ht="12">
      <c r="A85" s="15"/>
      <c r="B85" s="39" t="s">
        <v>163</v>
      </c>
      <c r="C85" s="19"/>
      <c r="D85" s="19"/>
      <c r="E85" s="19"/>
      <c r="F85" s="19"/>
      <c r="G85" s="15"/>
      <c r="J85" s="15"/>
      <c r="K85" s="15"/>
    </row>
    <row r="86" spans="1:11" ht="12">
      <c r="A86" s="15"/>
      <c r="B86" s="39" t="s">
        <v>164</v>
      </c>
      <c r="C86" s="19"/>
      <c r="D86" s="19"/>
      <c r="E86" s="19"/>
      <c r="F86" s="19"/>
      <c r="G86" s="15"/>
      <c r="J86" s="15"/>
      <c r="K86" s="15"/>
    </row>
    <row r="87" spans="1:11" ht="12">
      <c r="A87" s="15"/>
      <c r="B87" s="39" t="s">
        <v>226</v>
      </c>
      <c r="C87" s="19"/>
      <c r="D87" s="19"/>
      <c r="E87" s="19"/>
      <c r="F87" s="19"/>
      <c r="G87" s="15"/>
      <c r="J87" s="15"/>
      <c r="K87" s="15"/>
    </row>
    <row r="88" spans="1:11" ht="12">
      <c r="A88" s="15"/>
      <c r="B88" s="39" t="s">
        <v>227</v>
      </c>
      <c r="C88" s="19"/>
      <c r="D88" s="19"/>
      <c r="E88" s="19"/>
      <c r="F88" s="19"/>
      <c r="G88" s="15"/>
      <c r="J88" s="15"/>
      <c r="K88" s="15"/>
    </row>
    <row r="89" spans="1:11" ht="12">
      <c r="A89" s="15"/>
      <c r="B89" s="39" t="s">
        <v>228</v>
      </c>
      <c r="C89" s="19"/>
      <c r="D89" s="19"/>
      <c r="E89" s="19"/>
      <c r="F89" s="19"/>
      <c r="G89" s="15"/>
      <c r="J89" s="15"/>
      <c r="K89" s="15"/>
    </row>
    <row r="90" spans="1:11" ht="12">
      <c r="A90" s="15"/>
      <c r="B90" s="39" t="s">
        <v>229</v>
      </c>
      <c r="C90" s="19"/>
      <c r="D90" s="19"/>
      <c r="E90" s="19"/>
      <c r="F90" s="19"/>
      <c r="G90" s="15"/>
      <c r="J90" s="15"/>
      <c r="K90" s="15"/>
    </row>
    <row r="91" spans="1:11" ht="12">
      <c r="A91" s="15"/>
      <c r="B91" s="39" t="s">
        <v>230</v>
      </c>
      <c r="C91" s="19"/>
      <c r="D91" s="19"/>
      <c r="E91" s="19"/>
      <c r="F91" s="19"/>
      <c r="G91" s="15"/>
      <c r="J91" s="15"/>
      <c r="K91" s="15"/>
    </row>
    <row r="92" spans="1:11" ht="12">
      <c r="A92" s="15"/>
      <c r="B92" s="39" t="s">
        <v>231</v>
      </c>
      <c r="C92" s="19"/>
      <c r="D92" s="19"/>
      <c r="E92" s="19"/>
      <c r="F92" s="19"/>
      <c r="G92" s="15"/>
      <c r="J92" s="15"/>
      <c r="K92" s="15"/>
    </row>
    <row r="93" spans="1:11" ht="12">
      <c r="A93" s="15"/>
      <c r="B93" s="39" t="s">
        <v>232</v>
      </c>
      <c r="C93" s="19"/>
      <c r="D93" s="19"/>
      <c r="E93" s="19"/>
      <c r="F93" s="19"/>
      <c r="G93" s="15"/>
      <c r="J93" s="15"/>
      <c r="K93" s="15"/>
    </row>
    <row r="94" spans="1:11" ht="12">
      <c r="A94" s="15"/>
      <c r="B94" s="39" t="s">
        <v>233</v>
      </c>
      <c r="C94" s="19"/>
      <c r="D94" s="19"/>
      <c r="E94" s="19"/>
      <c r="F94" s="19"/>
      <c r="G94" s="15"/>
      <c r="J94" s="15"/>
      <c r="K94" s="15"/>
    </row>
    <row r="95" spans="1:11" ht="12">
      <c r="A95" s="15"/>
      <c r="B95" s="39" t="s">
        <v>234</v>
      </c>
      <c r="C95" s="19"/>
      <c r="D95" s="19"/>
      <c r="E95" s="19"/>
      <c r="F95" s="19"/>
      <c r="G95" s="15"/>
      <c r="H95" s="90">
        <f>IF(F22&gt;0.1,F49,0)</f>
        <v>50</v>
      </c>
      <c r="J95" s="15"/>
      <c r="K95" s="15"/>
    </row>
    <row r="96" spans="1:11" ht="12">
      <c r="A96" s="15"/>
      <c r="B96" s="39"/>
      <c r="C96" s="19"/>
      <c r="D96" s="19"/>
      <c r="E96" s="19"/>
      <c r="F96" s="19"/>
      <c r="G96" s="15"/>
      <c r="H96" s="90">
        <f>IF(F52&gt;0.1,F62,0)</f>
        <v>0</v>
      </c>
      <c r="J96" s="15"/>
      <c r="K96" s="15"/>
    </row>
    <row r="97" spans="1:11" ht="12">
      <c r="A97" s="15"/>
      <c r="B97" s="16" t="s">
        <v>497</v>
      </c>
      <c r="C97" s="43">
        <v>50</v>
      </c>
      <c r="D97" s="43"/>
      <c r="E97" s="40"/>
      <c r="F97" s="138">
        <f>H98</f>
        <v>50</v>
      </c>
      <c r="G97" s="15"/>
      <c r="H97" s="90"/>
      <c r="J97" s="15"/>
      <c r="K97" s="15"/>
    </row>
    <row r="98" spans="1:11" ht="12">
      <c r="A98" s="15"/>
      <c r="B98" s="16" t="s">
        <v>421</v>
      </c>
      <c r="C98" s="43">
        <v>5</v>
      </c>
      <c r="D98" s="43"/>
      <c r="E98" s="43"/>
      <c r="F98" s="137">
        <f>F97/10</f>
        <v>5</v>
      </c>
      <c r="G98" s="15"/>
      <c r="H98" s="96">
        <f>SUM(H95:H97)</f>
        <v>50</v>
      </c>
      <c r="J98" s="15"/>
      <c r="K98" s="15"/>
    </row>
    <row r="99" spans="1:11" ht="12">
      <c r="A99" s="15"/>
      <c r="B99" s="39"/>
      <c r="C99" s="19"/>
      <c r="D99" s="19"/>
      <c r="E99" s="19"/>
      <c r="F99" s="19"/>
      <c r="G99" s="15"/>
      <c r="J99" s="15"/>
      <c r="K99" s="15"/>
    </row>
    <row r="100" spans="1:11" ht="12">
      <c r="A100" s="15"/>
      <c r="B100" s="15" t="s">
        <v>108</v>
      </c>
      <c r="C100" s="15"/>
      <c r="D100" s="15"/>
      <c r="E100" s="15"/>
      <c r="F100" s="15"/>
      <c r="G100" s="15"/>
      <c r="J100" s="15"/>
      <c r="K100" s="15"/>
    </row>
    <row r="101" spans="1:11" ht="12">
      <c r="A101" s="15"/>
      <c r="B101" s="15"/>
      <c r="C101" s="15"/>
      <c r="D101" s="15"/>
      <c r="E101" s="15"/>
      <c r="F101" s="15"/>
      <c r="G101" s="15"/>
      <c r="J101" s="15"/>
      <c r="K101" s="15"/>
    </row>
    <row r="102" spans="1:11" ht="12">
      <c r="A102" s="15"/>
      <c r="B102" s="15"/>
      <c r="C102" s="15"/>
      <c r="D102" s="15"/>
      <c r="E102" s="15"/>
      <c r="F102" s="15"/>
      <c r="G102" s="15"/>
      <c r="J102" s="15"/>
      <c r="K102" s="15"/>
    </row>
    <row r="103" spans="1:11" ht="12">
      <c r="A103" s="15"/>
      <c r="B103" s="15"/>
      <c r="C103" s="15"/>
      <c r="D103" s="15"/>
      <c r="E103" s="15"/>
      <c r="F103" s="15"/>
      <c r="G103" s="15"/>
      <c r="J103" s="15"/>
      <c r="K103" s="15"/>
    </row>
    <row r="104" spans="1:11" ht="12">
      <c r="A104" s="15"/>
      <c r="B104" s="15"/>
      <c r="C104" s="15"/>
      <c r="D104" s="15"/>
      <c r="E104" s="15"/>
      <c r="F104" s="15"/>
      <c r="G104" s="15"/>
      <c r="J104" s="15"/>
      <c r="K104" s="15"/>
    </row>
    <row r="105" spans="1:11" ht="12">
      <c r="A105" s="15"/>
      <c r="B105" s="15"/>
      <c r="C105" s="15"/>
      <c r="D105" s="15"/>
      <c r="E105" s="15"/>
      <c r="F105" s="15"/>
      <c r="G105" s="15"/>
      <c r="J105" s="15"/>
      <c r="K105" s="15"/>
    </row>
    <row r="106" spans="1:11" ht="12">
      <c r="A106" s="15"/>
      <c r="B106" s="15"/>
      <c r="C106" s="15"/>
      <c r="D106" s="15"/>
      <c r="E106" s="15"/>
      <c r="F106" s="15"/>
      <c r="G106" s="15"/>
      <c r="J106" s="15"/>
      <c r="K106" s="15"/>
    </row>
    <row r="107" spans="1:11" ht="12">
      <c r="A107" s="15"/>
      <c r="B107" s="15"/>
      <c r="C107" s="15"/>
      <c r="D107" s="15"/>
      <c r="E107" s="15"/>
      <c r="F107" s="15"/>
      <c r="G107" s="15"/>
      <c r="J107" s="15"/>
      <c r="K107" s="15"/>
    </row>
    <row r="108" spans="1:11" ht="12">
      <c r="A108" s="15"/>
      <c r="B108" s="15"/>
      <c r="C108" s="15"/>
      <c r="D108" s="15"/>
      <c r="E108" s="15"/>
      <c r="F108" s="15"/>
      <c r="G108" s="15"/>
      <c r="J108" s="15"/>
      <c r="K108" s="15"/>
    </row>
  </sheetData>
  <sheetProtection password="DC32" sheet="1" objects="1" scenarios="1" selectLockedCells="1"/>
  <mergeCells count="6">
    <mergeCell ref="C3:D3"/>
    <mergeCell ref="C2:D2"/>
    <mergeCell ref="C4:D4"/>
    <mergeCell ref="C5:D5"/>
    <mergeCell ref="C22:D22"/>
    <mergeCell ref="C52:D52"/>
  </mergeCells>
  <printOptions/>
  <pageMargins left="0.75" right="0.75" top="1" bottom="1" header="0.5" footer="0.5"/>
  <pageSetup horizontalDpi="300" verticalDpi="300" orientation="portrait" scale="93"/>
  <rowBreaks count="1" manualBreakCount="1">
    <brk id="63" min="1" max="25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="150" zoomScaleNormal="150" workbookViewId="0" topLeftCell="A1">
      <selection activeCell="F33" sqref="F33"/>
    </sheetView>
  </sheetViews>
  <sheetFormatPr defaultColWidth="8.8515625" defaultRowHeight="12.75"/>
  <cols>
    <col min="1" max="1" width="3.00390625" style="0" customWidth="1"/>
    <col min="2" max="2" width="37.8515625" style="0" customWidth="1"/>
    <col min="3" max="3" width="19.28125" style="0" customWidth="1"/>
    <col min="4" max="4" width="21.7109375" style="0" customWidth="1"/>
    <col min="5" max="5" width="17.7109375" style="0" customWidth="1"/>
    <col min="6" max="6" width="14.28125" style="0" customWidth="1"/>
    <col min="7" max="7" width="17.00390625" style="0" hidden="1" customWidth="1"/>
    <col min="8" max="8" width="10.140625" style="14" hidden="1" customWidth="1"/>
    <col min="9" max="9" width="16.00390625" style="0" hidden="1" customWidth="1"/>
  </cols>
  <sheetData>
    <row r="1" spans="1:11" ht="12">
      <c r="A1" s="15"/>
      <c r="B1" s="15"/>
      <c r="C1" s="15"/>
      <c r="D1" s="15"/>
      <c r="E1" s="15"/>
      <c r="F1" s="15"/>
      <c r="G1" s="15"/>
      <c r="H1" s="66"/>
      <c r="I1" s="15"/>
      <c r="J1" s="15"/>
      <c r="K1" s="15"/>
    </row>
    <row r="2" spans="1:11" ht="12">
      <c r="A2" s="15"/>
      <c r="B2" s="16" t="s">
        <v>374</v>
      </c>
      <c r="C2" s="286">
        <f>'Area 1'!C2:D2</f>
        <v>0</v>
      </c>
      <c r="D2" s="287"/>
      <c r="E2" s="18" t="s">
        <v>375</v>
      </c>
      <c r="F2" s="129">
        <f>'Area 1'!F2:H2</f>
        <v>0</v>
      </c>
      <c r="G2" s="15"/>
      <c r="H2" s="66"/>
      <c r="I2" s="15"/>
      <c r="J2" s="15"/>
      <c r="K2" s="15"/>
    </row>
    <row r="3" spans="1:11" ht="12">
      <c r="A3" s="15"/>
      <c r="B3" s="16" t="s">
        <v>625</v>
      </c>
      <c r="C3" s="286">
        <f>'Area 1'!C3:D3</f>
        <v>0</v>
      </c>
      <c r="D3" s="287"/>
      <c r="E3" s="18" t="s">
        <v>376</v>
      </c>
      <c r="F3" s="129">
        <f>'Area 1'!F3:H3</f>
        <v>0</v>
      </c>
      <c r="G3" s="15"/>
      <c r="H3" s="66"/>
      <c r="I3" s="15"/>
      <c r="J3" s="15"/>
      <c r="K3" s="15"/>
    </row>
    <row r="4" spans="1:11" ht="12.75" thickBot="1">
      <c r="A4" s="15"/>
      <c r="B4" s="20" t="s">
        <v>377</v>
      </c>
      <c r="C4" s="286">
        <f>'Area 1'!C4:D4</f>
        <v>0</v>
      </c>
      <c r="D4" s="287"/>
      <c r="E4" s="21" t="s">
        <v>512</v>
      </c>
      <c r="F4" s="22" t="s">
        <v>513</v>
      </c>
      <c r="G4" s="15"/>
      <c r="H4" s="66"/>
      <c r="I4" s="15"/>
      <c r="J4" s="15"/>
      <c r="K4" s="15"/>
    </row>
    <row r="5" spans="1:11" ht="12">
      <c r="A5" s="15"/>
      <c r="B5" s="18" t="s">
        <v>378</v>
      </c>
      <c r="C5" s="286">
        <f>'Area 1'!C5:D5</f>
        <v>0</v>
      </c>
      <c r="D5" s="287"/>
      <c r="E5" s="23">
        <f>H75</f>
        <v>130</v>
      </c>
      <c r="F5" s="24">
        <f>H76</f>
        <v>13</v>
      </c>
      <c r="G5" s="15"/>
      <c r="H5" s="66"/>
      <c r="I5" s="15"/>
      <c r="J5" s="15"/>
      <c r="K5" s="15"/>
    </row>
    <row r="6" spans="1:11" ht="12">
      <c r="A6" s="15"/>
      <c r="B6" s="15"/>
      <c r="C6" s="25"/>
      <c r="D6" s="25"/>
      <c r="E6" s="25"/>
      <c r="F6" s="25"/>
      <c r="G6" s="25"/>
      <c r="H6" s="66"/>
      <c r="I6" s="15"/>
      <c r="J6" s="15"/>
      <c r="K6" s="15"/>
    </row>
    <row r="7" spans="1:11" ht="18">
      <c r="A7" s="15"/>
      <c r="B7" s="26" t="s">
        <v>70</v>
      </c>
      <c r="C7" s="15"/>
      <c r="D7" s="15"/>
      <c r="E7" s="15"/>
      <c r="F7" s="15"/>
      <c r="G7" s="15"/>
      <c r="H7" s="66"/>
      <c r="I7" s="15"/>
      <c r="J7" s="15"/>
      <c r="K7" s="15"/>
    </row>
    <row r="8" spans="1:11" ht="12">
      <c r="A8" s="15"/>
      <c r="B8" s="48" t="s">
        <v>71</v>
      </c>
      <c r="C8" s="15"/>
      <c r="D8" s="15"/>
      <c r="E8" s="15"/>
      <c r="F8" s="15"/>
      <c r="G8" s="15"/>
      <c r="H8" s="66"/>
      <c r="I8" s="15"/>
      <c r="J8" s="15"/>
      <c r="K8" s="15"/>
    </row>
    <row r="9" spans="1:11" ht="12">
      <c r="A9" s="15"/>
      <c r="B9" s="15"/>
      <c r="C9" s="15"/>
      <c r="D9" s="15"/>
      <c r="E9" s="15"/>
      <c r="F9" s="15"/>
      <c r="G9" s="15"/>
      <c r="H9" s="66"/>
      <c r="I9" s="15"/>
      <c r="J9" s="15"/>
      <c r="K9" s="15"/>
    </row>
    <row r="10" spans="1:11" ht="12">
      <c r="A10" s="15"/>
      <c r="B10" s="28" t="s">
        <v>504</v>
      </c>
      <c r="C10" s="29" t="s">
        <v>481</v>
      </c>
      <c r="D10" s="15"/>
      <c r="E10" s="15"/>
      <c r="F10" s="15"/>
      <c r="G10" s="15"/>
      <c r="H10" s="66"/>
      <c r="I10" s="15"/>
      <c r="J10" s="15"/>
      <c r="K10" s="15"/>
    </row>
    <row r="11" spans="1:11" ht="12">
      <c r="A11" s="15"/>
      <c r="B11" s="30" t="s">
        <v>381</v>
      </c>
      <c r="C11" s="15" t="s">
        <v>482</v>
      </c>
      <c r="D11" s="15"/>
      <c r="E11" s="15"/>
      <c r="F11" s="15"/>
      <c r="G11" s="15"/>
      <c r="H11" s="66"/>
      <c r="I11" s="15"/>
      <c r="J11" s="15"/>
      <c r="K11" s="15"/>
    </row>
    <row r="12" spans="1:11" ht="12">
      <c r="A12" s="15"/>
      <c r="B12" s="15" t="s">
        <v>476</v>
      </c>
      <c r="C12" s="15" t="s">
        <v>100</v>
      </c>
      <c r="D12" s="15"/>
      <c r="E12" s="15"/>
      <c r="F12" s="15"/>
      <c r="G12" s="15"/>
      <c r="H12" s="66"/>
      <c r="I12" s="15"/>
      <c r="J12" s="15"/>
      <c r="K12" s="15"/>
    </row>
    <row r="13" spans="1:11" ht="12">
      <c r="A13" s="15"/>
      <c r="B13" s="15" t="s">
        <v>477</v>
      </c>
      <c r="C13" s="15"/>
      <c r="D13" s="15"/>
      <c r="E13" s="15"/>
      <c r="F13" s="15"/>
      <c r="G13" s="15"/>
      <c r="H13" s="66"/>
      <c r="I13" s="15"/>
      <c r="J13" s="15"/>
      <c r="K13" s="15"/>
    </row>
    <row r="14" spans="1:11" ht="12">
      <c r="A14" s="15"/>
      <c r="B14" s="15" t="s">
        <v>478</v>
      </c>
      <c r="C14" s="15"/>
      <c r="D14" s="15"/>
      <c r="E14" s="15"/>
      <c r="F14" s="15"/>
      <c r="G14" s="15"/>
      <c r="H14" s="66"/>
      <c r="I14" s="15"/>
      <c r="J14" s="15"/>
      <c r="K14" s="15"/>
    </row>
    <row r="15" spans="1:11" ht="12">
      <c r="A15" s="15"/>
      <c r="B15" s="15" t="s">
        <v>479</v>
      </c>
      <c r="C15" s="15"/>
      <c r="D15" s="15"/>
      <c r="E15" s="15"/>
      <c r="F15" s="15"/>
      <c r="G15" s="15"/>
      <c r="H15" s="66"/>
      <c r="I15" s="15"/>
      <c r="J15" s="15"/>
      <c r="K15" s="15"/>
    </row>
    <row r="16" spans="1:11" ht="12">
      <c r="A16" s="15"/>
      <c r="B16" s="15" t="s">
        <v>480</v>
      </c>
      <c r="C16" s="15"/>
      <c r="D16" s="15"/>
      <c r="E16" s="15"/>
      <c r="F16" s="15"/>
      <c r="G16" s="15"/>
      <c r="H16" s="66"/>
      <c r="I16" s="15"/>
      <c r="J16" s="15"/>
      <c r="K16" s="15"/>
    </row>
    <row r="17" spans="1:11" ht="12">
      <c r="A17" s="15"/>
      <c r="B17" s="48"/>
      <c r="C17" s="15"/>
      <c r="D17" s="15"/>
      <c r="E17" s="15"/>
      <c r="F17" s="15"/>
      <c r="G17" s="15"/>
      <c r="H17" s="66"/>
      <c r="I17" s="15"/>
      <c r="J17" s="15"/>
      <c r="K17" s="15"/>
    </row>
    <row r="18" spans="1:11" ht="12">
      <c r="A18" s="15"/>
      <c r="B18" s="15"/>
      <c r="C18" s="31" t="s">
        <v>500</v>
      </c>
      <c r="D18" s="32" t="s">
        <v>503</v>
      </c>
      <c r="E18" s="33" t="s">
        <v>641</v>
      </c>
      <c r="F18" s="99" t="s">
        <v>380</v>
      </c>
      <c r="G18" s="15"/>
      <c r="H18" s="66"/>
      <c r="I18" s="15"/>
      <c r="J18" s="15"/>
      <c r="K18" s="15"/>
    </row>
    <row r="19" spans="1:11" ht="12.75" thickBot="1">
      <c r="A19" s="15"/>
      <c r="B19" s="15"/>
      <c r="C19" s="35" t="s">
        <v>501</v>
      </c>
      <c r="D19" s="36" t="s">
        <v>502</v>
      </c>
      <c r="E19" s="202" t="s">
        <v>633</v>
      </c>
      <c r="F19" s="100"/>
      <c r="G19" s="15"/>
      <c r="H19" s="66"/>
      <c r="I19" s="15"/>
      <c r="J19" s="15"/>
      <c r="K19" s="15"/>
    </row>
    <row r="20" spans="1:11" ht="12.75" thickBot="1">
      <c r="A20" s="15"/>
      <c r="B20" s="16" t="s">
        <v>498</v>
      </c>
      <c r="C20" s="296" t="s">
        <v>636</v>
      </c>
      <c r="D20" s="297"/>
      <c r="E20" s="170">
        <f>IF(H56&gt;1,"DOUBLE SCORE ALERT",0)</f>
        <v>0</v>
      </c>
      <c r="F20" s="160" t="s">
        <v>632</v>
      </c>
      <c r="G20" s="169"/>
      <c r="H20" s="40">
        <f>IF(F20&gt;0.01,1,0)</f>
        <v>1</v>
      </c>
      <c r="I20" s="15"/>
      <c r="J20" s="15"/>
      <c r="K20" s="15"/>
    </row>
    <row r="21" spans="1:11" ht="12">
      <c r="A21" s="15"/>
      <c r="B21" s="53" t="s">
        <v>612</v>
      </c>
      <c r="C21" s="106">
        <v>0</v>
      </c>
      <c r="D21" s="106"/>
      <c r="E21" s="40"/>
      <c r="F21" s="107">
        <v>0</v>
      </c>
      <c r="G21" s="15"/>
      <c r="H21" s="168">
        <v>0</v>
      </c>
      <c r="I21" s="15"/>
      <c r="J21" s="15"/>
      <c r="K21" s="15"/>
    </row>
    <row r="22" spans="1:11" ht="12">
      <c r="A22" s="15"/>
      <c r="B22" s="39" t="s">
        <v>72</v>
      </c>
      <c r="C22" s="19">
        <v>5</v>
      </c>
      <c r="D22" s="19"/>
      <c r="E22" s="40">
        <f>IF(F22&gt;0,IF(F22&gt;C22,"Invalid Entry",IF(F22&gt;0.7*C22,"","Red Alert")),"Red Alert")</f>
      </c>
      <c r="F22" s="8">
        <v>5</v>
      </c>
      <c r="G22" s="15"/>
      <c r="H22" s="66"/>
      <c r="I22" s="15"/>
      <c r="J22" s="15"/>
      <c r="K22" s="15"/>
    </row>
    <row r="23" spans="1:11" ht="12">
      <c r="A23" s="15"/>
      <c r="B23" s="39" t="s">
        <v>119</v>
      </c>
      <c r="C23" s="19">
        <v>20</v>
      </c>
      <c r="D23" s="19"/>
      <c r="E23" s="40">
        <f aca="true" t="shared" si="0" ref="E23:E34">IF(F23&gt;0,IF(F23&gt;C23,"Invalid Entry",IF(F23&gt;0.7*C23,"","Red Alert")),"Red Alert")</f>
      </c>
      <c r="F23" s="8">
        <v>20</v>
      </c>
      <c r="G23" s="15"/>
      <c r="H23" s="66"/>
      <c r="I23" s="15"/>
      <c r="J23" s="15"/>
      <c r="K23" s="15"/>
    </row>
    <row r="24" spans="1:11" ht="12">
      <c r="A24" s="15"/>
      <c r="B24" s="39" t="s">
        <v>120</v>
      </c>
      <c r="C24" s="19">
        <v>3</v>
      </c>
      <c r="D24" s="19"/>
      <c r="E24" s="40">
        <f t="shared" si="0"/>
      </c>
      <c r="F24" s="8">
        <v>3</v>
      </c>
      <c r="G24" s="15"/>
      <c r="H24" s="66"/>
      <c r="I24" s="15"/>
      <c r="J24" s="15"/>
      <c r="K24" s="15"/>
    </row>
    <row r="25" spans="1:11" ht="12">
      <c r="A25" s="15"/>
      <c r="B25" s="39" t="s">
        <v>121</v>
      </c>
      <c r="C25" s="19">
        <v>3</v>
      </c>
      <c r="D25" s="19"/>
      <c r="E25" s="40">
        <f t="shared" si="0"/>
      </c>
      <c r="F25" s="8">
        <v>3</v>
      </c>
      <c r="G25" s="15"/>
      <c r="H25" s="66"/>
      <c r="I25" s="15"/>
      <c r="J25" s="15"/>
      <c r="K25" s="15"/>
    </row>
    <row r="26" spans="1:11" ht="12">
      <c r="A26" s="15"/>
      <c r="B26" s="39" t="s">
        <v>122</v>
      </c>
      <c r="C26" s="19">
        <v>5</v>
      </c>
      <c r="D26" s="19"/>
      <c r="E26" s="40">
        <f t="shared" si="0"/>
      </c>
      <c r="F26" s="8">
        <v>5</v>
      </c>
      <c r="G26" s="15"/>
      <c r="H26" s="66"/>
      <c r="I26" s="15"/>
      <c r="J26" s="15"/>
      <c r="K26" s="15"/>
    </row>
    <row r="27" spans="1:11" ht="12">
      <c r="A27" s="15"/>
      <c r="B27" s="39" t="s">
        <v>123</v>
      </c>
      <c r="C27" s="19">
        <v>4</v>
      </c>
      <c r="D27" s="19"/>
      <c r="E27" s="40">
        <f t="shared" si="0"/>
      </c>
      <c r="F27" s="8">
        <v>4</v>
      </c>
      <c r="G27" s="15"/>
      <c r="H27" s="66"/>
      <c r="I27" s="15"/>
      <c r="J27" s="15"/>
      <c r="K27" s="15"/>
    </row>
    <row r="28" spans="1:11" ht="12">
      <c r="A28" s="15"/>
      <c r="B28" s="39" t="s">
        <v>124</v>
      </c>
      <c r="C28" s="19">
        <v>10</v>
      </c>
      <c r="D28" s="19"/>
      <c r="E28" s="40">
        <f t="shared" si="0"/>
      </c>
      <c r="F28" s="8">
        <v>10</v>
      </c>
      <c r="G28" s="15"/>
      <c r="H28" s="66"/>
      <c r="I28" s="15"/>
      <c r="J28" s="15"/>
      <c r="K28" s="15"/>
    </row>
    <row r="29" spans="1:11" ht="12">
      <c r="A29" s="15"/>
      <c r="B29" s="55" t="s">
        <v>125</v>
      </c>
      <c r="C29" s="61">
        <v>20</v>
      </c>
      <c r="D29" s="19"/>
      <c r="E29" s="40">
        <f t="shared" si="0"/>
      </c>
      <c r="F29" s="8">
        <v>20</v>
      </c>
      <c r="G29" s="15"/>
      <c r="H29" s="66"/>
      <c r="I29" s="15"/>
      <c r="J29" s="15"/>
      <c r="K29" s="15"/>
    </row>
    <row r="30" spans="1:11" ht="12">
      <c r="A30" s="15"/>
      <c r="B30" s="39" t="s">
        <v>126</v>
      </c>
      <c r="C30" s="19">
        <v>10</v>
      </c>
      <c r="D30" s="19"/>
      <c r="E30" s="40">
        <f t="shared" si="0"/>
      </c>
      <c r="F30" s="8">
        <v>10</v>
      </c>
      <c r="G30" s="15"/>
      <c r="H30" s="66"/>
      <c r="I30" s="15"/>
      <c r="J30" s="15"/>
      <c r="K30" s="15"/>
    </row>
    <row r="31" spans="1:11" ht="12">
      <c r="A31" s="15"/>
      <c r="B31" s="39" t="s">
        <v>127</v>
      </c>
      <c r="C31" s="19">
        <v>5</v>
      </c>
      <c r="D31" s="19"/>
      <c r="E31" s="40">
        <f t="shared" si="0"/>
      </c>
      <c r="F31" s="8">
        <v>5</v>
      </c>
      <c r="G31" s="15"/>
      <c r="H31" s="66"/>
      <c r="I31" s="15"/>
      <c r="J31" s="15"/>
      <c r="K31" s="15"/>
    </row>
    <row r="32" spans="1:11" ht="12">
      <c r="A32" s="15"/>
      <c r="B32" s="39" t="s">
        <v>128</v>
      </c>
      <c r="C32" s="19">
        <v>20</v>
      </c>
      <c r="D32" s="19"/>
      <c r="E32" s="40">
        <f t="shared" si="0"/>
      </c>
      <c r="F32" s="8">
        <v>20</v>
      </c>
      <c r="G32" s="15"/>
      <c r="H32" s="66"/>
      <c r="I32" s="15"/>
      <c r="J32" s="15"/>
      <c r="K32" s="15"/>
    </row>
    <row r="33" spans="1:11" ht="12">
      <c r="A33" s="15"/>
      <c r="B33" s="39" t="s">
        <v>195</v>
      </c>
      <c r="C33" s="19">
        <v>20</v>
      </c>
      <c r="D33" s="19"/>
      <c r="E33" s="40">
        <f t="shared" si="0"/>
      </c>
      <c r="F33" s="8">
        <v>20</v>
      </c>
      <c r="G33" s="15"/>
      <c r="H33" s="66"/>
      <c r="I33" s="15"/>
      <c r="J33" s="15"/>
      <c r="K33" s="15"/>
    </row>
    <row r="34" spans="1:11" ht="12.75" thickBot="1">
      <c r="A34" s="15"/>
      <c r="B34" s="39" t="s">
        <v>196</v>
      </c>
      <c r="C34" s="42">
        <v>5</v>
      </c>
      <c r="D34" s="19"/>
      <c r="E34" s="40">
        <f t="shared" si="0"/>
      </c>
      <c r="F34" s="9">
        <v>5</v>
      </c>
      <c r="G34" s="15"/>
      <c r="H34" s="66"/>
      <c r="I34" s="15"/>
      <c r="J34" s="15"/>
      <c r="K34" s="15"/>
    </row>
    <row r="35" spans="1:11" ht="12">
      <c r="A35" s="15"/>
      <c r="B35" s="39"/>
      <c r="C35" s="62"/>
      <c r="D35" s="19"/>
      <c r="E35" s="165"/>
      <c r="F35" s="62"/>
      <c r="G35" s="15"/>
      <c r="H35" s="66"/>
      <c r="I35" s="15"/>
      <c r="J35" s="15"/>
      <c r="K35" s="15"/>
    </row>
    <row r="36" spans="1:11" ht="12">
      <c r="A36" s="15"/>
      <c r="B36" s="16" t="s">
        <v>497</v>
      </c>
      <c r="C36" s="43">
        <v>130</v>
      </c>
      <c r="D36" s="19"/>
      <c r="E36" s="40"/>
      <c r="F36" s="138">
        <f>SUM(F21:F35)</f>
        <v>130</v>
      </c>
      <c r="G36" s="15"/>
      <c r="H36" s="66"/>
      <c r="I36" s="15"/>
      <c r="J36" s="15"/>
      <c r="K36" s="15"/>
    </row>
    <row r="37" spans="1:11" ht="12">
      <c r="A37" s="15"/>
      <c r="B37" s="16" t="s">
        <v>421</v>
      </c>
      <c r="C37" s="43">
        <v>13</v>
      </c>
      <c r="D37" s="19"/>
      <c r="E37" s="40"/>
      <c r="F37" s="137">
        <f>F36/10</f>
        <v>13</v>
      </c>
      <c r="G37" s="15"/>
      <c r="H37" s="66"/>
      <c r="I37" s="15"/>
      <c r="J37" s="15"/>
      <c r="K37" s="15"/>
    </row>
    <row r="38" spans="1:11" ht="12">
      <c r="A38" s="15"/>
      <c r="B38" s="39"/>
      <c r="C38" s="19"/>
      <c r="D38" s="19"/>
      <c r="E38" s="40"/>
      <c r="F38" s="19"/>
      <c r="G38" s="15"/>
      <c r="H38" s="66"/>
      <c r="I38" s="15"/>
      <c r="J38" s="15"/>
      <c r="K38" s="15"/>
    </row>
    <row r="39" spans="1:11" ht="12">
      <c r="A39" s="15"/>
      <c r="B39" s="51"/>
      <c r="C39" s="51"/>
      <c r="D39" s="51"/>
      <c r="E39" s="51"/>
      <c r="F39" s="51"/>
      <c r="G39" s="51"/>
      <c r="H39" s="66"/>
      <c r="I39" s="15"/>
      <c r="J39" s="15"/>
      <c r="K39" s="15"/>
    </row>
    <row r="40" spans="1:11" ht="16.5">
      <c r="A40" s="15"/>
      <c r="B40" s="108" t="s">
        <v>578</v>
      </c>
      <c r="C40" s="51"/>
      <c r="D40" s="51"/>
      <c r="E40" s="51"/>
      <c r="F40" s="51"/>
      <c r="G40" s="51"/>
      <c r="H40" s="66"/>
      <c r="I40" s="15"/>
      <c r="J40" s="15"/>
      <c r="K40" s="15"/>
    </row>
    <row r="41" spans="1:11" ht="12">
      <c r="A41" s="15"/>
      <c r="B41" s="51"/>
      <c r="C41" s="51"/>
      <c r="D41" s="51"/>
      <c r="E41" s="51"/>
      <c r="F41" s="51"/>
      <c r="G41" s="51"/>
      <c r="H41" s="66"/>
      <c r="I41" s="15"/>
      <c r="J41" s="15"/>
      <c r="K41" s="15"/>
    </row>
    <row r="42" spans="1:11" ht="18">
      <c r="A42" s="15"/>
      <c r="B42" s="26" t="s">
        <v>474</v>
      </c>
      <c r="C42" s="15"/>
      <c r="D42" s="15"/>
      <c r="E42" s="15"/>
      <c r="F42" s="15"/>
      <c r="G42" s="15"/>
      <c r="H42" s="66"/>
      <c r="I42" s="15"/>
      <c r="J42" s="15"/>
      <c r="K42" s="15"/>
    </row>
    <row r="43" spans="1:11" ht="12">
      <c r="A43" s="15"/>
      <c r="B43" s="48" t="s">
        <v>71</v>
      </c>
      <c r="C43" s="15"/>
      <c r="D43" s="15"/>
      <c r="E43" s="15"/>
      <c r="F43" s="15"/>
      <c r="G43" s="15"/>
      <c r="H43" s="66"/>
      <c r="I43" s="15"/>
      <c r="J43" s="15"/>
      <c r="K43" s="15"/>
    </row>
    <row r="44" spans="1:11" ht="12">
      <c r="A44" s="15"/>
      <c r="B44" s="15"/>
      <c r="C44" s="15"/>
      <c r="D44" s="15"/>
      <c r="E44" s="15"/>
      <c r="F44" s="15"/>
      <c r="G44" s="15"/>
      <c r="H44" s="66"/>
      <c r="I44" s="15"/>
      <c r="J44" s="15"/>
      <c r="K44" s="15"/>
    </row>
    <row r="45" spans="1:11" ht="12">
      <c r="A45" s="15"/>
      <c r="B45" s="28" t="s">
        <v>504</v>
      </c>
      <c r="C45" s="29" t="s">
        <v>481</v>
      </c>
      <c r="D45" s="15"/>
      <c r="E45" s="15"/>
      <c r="F45" s="15"/>
      <c r="G45" s="15"/>
      <c r="H45" s="66"/>
      <c r="I45" s="15"/>
      <c r="J45" s="15"/>
      <c r="K45" s="15"/>
    </row>
    <row r="46" spans="1:11" ht="12">
      <c r="A46" s="15"/>
      <c r="B46" s="30" t="s">
        <v>381</v>
      </c>
      <c r="C46" s="15" t="s">
        <v>482</v>
      </c>
      <c r="D46" s="15"/>
      <c r="E46" s="15"/>
      <c r="F46" s="15"/>
      <c r="G46" s="15"/>
      <c r="H46" s="66"/>
      <c r="I46" s="15"/>
      <c r="J46" s="15"/>
      <c r="K46" s="15"/>
    </row>
    <row r="47" spans="1:11" ht="12">
      <c r="A47" s="15"/>
      <c r="B47" s="15" t="s">
        <v>476</v>
      </c>
      <c r="C47" s="15" t="s">
        <v>100</v>
      </c>
      <c r="D47" s="15"/>
      <c r="E47" s="15"/>
      <c r="F47" s="15"/>
      <c r="G47" s="15"/>
      <c r="H47" s="66"/>
      <c r="I47" s="15"/>
      <c r="J47" s="15"/>
      <c r="K47" s="15"/>
    </row>
    <row r="48" spans="1:11" ht="12">
      <c r="A48" s="15"/>
      <c r="B48" s="15" t="s">
        <v>477</v>
      </c>
      <c r="C48" s="15"/>
      <c r="D48" s="15"/>
      <c r="E48" s="15"/>
      <c r="F48" s="15"/>
      <c r="G48" s="15"/>
      <c r="H48" s="66"/>
      <c r="I48" s="15"/>
      <c r="J48" s="15"/>
      <c r="K48" s="15"/>
    </row>
    <row r="49" spans="1:11" ht="12">
      <c r="A49" s="15"/>
      <c r="B49" s="15" t="s">
        <v>478</v>
      </c>
      <c r="C49" s="15"/>
      <c r="D49" s="15"/>
      <c r="E49" s="15"/>
      <c r="F49" s="15"/>
      <c r="G49" s="15"/>
      <c r="H49" s="66"/>
      <c r="I49" s="15"/>
      <c r="J49" s="15"/>
      <c r="K49" s="15"/>
    </row>
    <row r="50" spans="1:11" ht="12">
      <c r="A50" s="15"/>
      <c r="B50" s="15" t="s">
        <v>479</v>
      </c>
      <c r="C50" s="15"/>
      <c r="D50" s="15"/>
      <c r="E50" s="15"/>
      <c r="F50" s="15"/>
      <c r="G50" s="15"/>
      <c r="H50" s="66"/>
      <c r="I50" s="15"/>
      <c r="J50" s="15"/>
      <c r="K50" s="15"/>
    </row>
    <row r="51" spans="1:11" ht="12">
      <c r="A51" s="15"/>
      <c r="B51" s="15" t="s">
        <v>480</v>
      </c>
      <c r="C51" s="15"/>
      <c r="D51" s="15"/>
      <c r="E51" s="15"/>
      <c r="F51" s="15"/>
      <c r="G51" s="15"/>
      <c r="H51" s="66"/>
      <c r="I51" s="15"/>
      <c r="J51" s="15"/>
      <c r="K51" s="15"/>
    </row>
    <row r="52" spans="1:11" ht="12">
      <c r="A52" s="15"/>
      <c r="B52" s="48"/>
      <c r="C52" s="15"/>
      <c r="D52" s="15"/>
      <c r="E52" s="15"/>
      <c r="F52" s="15"/>
      <c r="G52" s="15"/>
      <c r="H52" s="66"/>
      <c r="I52" s="15"/>
      <c r="J52" s="15"/>
      <c r="K52" s="15"/>
    </row>
    <row r="53" spans="1:11" ht="12">
      <c r="A53" s="15"/>
      <c r="B53" s="15"/>
      <c r="C53" s="31" t="s">
        <v>500</v>
      </c>
      <c r="D53" s="32" t="s">
        <v>503</v>
      </c>
      <c r="E53" s="33" t="s">
        <v>641</v>
      </c>
      <c r="F53" s="99" t="s">
        <v>380</v>
      </c>
      <c r="G53" s="15"/>
      <c r="H53" s="66"/>
      <c r="I53" s="15"/>
      <c r="J53" s="15"/>
      <c r="K53" s="15"/>
    </row>
    <row r="54" spans="1:11" ht="12.75" thickBot="1">
      <c r="A54" s="15"/>
      <c r="B54" s="15"/>
      <c r="C54" s="35" t="s">
        <v>501</v>
      </c>
      <c r="D54" s="36" t="s">
        <v>502</v>
      </c>
      <c r="E54" s="202" t="s">
        <v>633</v>
      </c>
      <c r="F54" s="100"/>
      <c r="G54" s="15"/>
      <c r="H54" s="66"/>
      <c r="I54" s="15"/>
      <c r="J54" s="15"/>
      <c r="K54" s="15"/>
    </row>
    <row r="55" spans="1:11" ht="12.75" thickBot="1">
      <c r="A55" s="15"/>
      <c r="B55" s="16" t="s">
        <v>498</v>
      </c>
      <c r="C55" s="296" t="s">
        <v>635</v>
      </c>
      <c r="D55" s="297"/>
      <c r="E55" s="170">
        <f>IF(H56&gt;1,"DOUBLE SCORE ALERT",0)</f>
        <v>0</v>
      </c>
      <c r="F55" s="160"/>
      <c r="G55" s="169"/>
      <c r="H55" s="40">
        <f>IF(F55&gt;0.01,1,0)</f>
        <v>0</v>
      </c>
      <c r="I55" s="15"/>
      <c r="J55" s="15"/>
      <c r="K55" s="15"/>
    </row>
    <row r="56" spans="1:11" ht="12">
      <c r="A56" s="15"/>
      <c r="B56" s="53" t="s">
        <v>612</v>
      </c>
      <c r="C56" s="19">
        <v>5</v>
      </c>
      <c r="D56" s="19"/>
      <c r="E56" s="40">
        <f aca="true" t="shared" si="1" ref="E56:E68">IF(F56&gt;0,IF(F56&gt;C56,"Invalid Entry",IF(F56&gt;0.7*C56,"","Red Alert")),"Red Alert")</f>
      </c>
      <c r="F56" s="107">
        <v>5</v>
      </c>
      <c r="G56" s="15"/>
      <c r="H56" s="167">
        <f>H20+H55</f>
        <v>1</v>
      </c>
      <c r="I56" s="170">
        <f>IF(H56&gt;1,"DOUBLE SCORE ALERT",0)</f>
        <v>0</v>
      </c>
      <c r="J56" s="15"/>
      <c r="K56" s="15"/>
    </row>
    <row r="57" spans="1:11" ht="12">
      <c r="A57" s="15"/>
      <c r="B57" s="39" t="s">
        <v>72</v>
      </c>
      <c r="C57" s="19">
        <v>5</v>
      </c>
      <c r="D57" s="19"/>
      <c r="E57" s="40">
        <f t="shared" si="1"/>
      </c>
      <c r="F57" s="107">
        <v>5</v>
      </c>
      <c r="G57" s="15"/>
      <c r="H57" s="66"/>
      <c r="I57" s="15"/>
      <c r="J57" s="15"/>
      <c r="K57" s="15"/>
    </row>
    <row r="58" spans="1:11" ht="12">
      <c r="A58" s="15"/>
      <c r="B58" s="39" t="s">
        <v>119</v>
      </c>
      <c r="C58" s="19">
        <v>20</v>
      </c>
      <c r="D58" s="19"/>
      <c r="E58" s="40">
        <f t="shared" si="1"/>
      </c>
      <c r="F58" s="107">
        <v>20</v>
      </c>
      <c r="G58" s="15"/>
      <c r="H58" s="66"/>
      <c r="I58" s="15"/>
      <c r="J58" s="15"/>
      <c r="K58" s="15"/>
    </row>
    <row r="59" spans="1:11" ht="12">
      <c r="A59" s="15"/>
      <c r="B59" s="39" t="s">
        <v>120</v>
      </c>
      <c r="C59" s="19">
        <v>5</v>
      </c>
      <c r="D59" s="19"/>
      <c r="E59" s="40">
        <f t="shared" si="1"/>
      </c>
      <c r="F59" s="107">
        <v>5</v>
      </c>
      <c r="G59" s="15"/>
      <c r="H59" s="66"/>
      <c r="I59" s="15"/>
      <c r="J59" s="15"/>
      <c r="K59" s="15"/>
    </row>
    <row r="60" spans="1:11" ht="12">
      <c r="A60" s="15"/>
      <c r="B60" s="39" t="s">
        <v>121</v>
      </c>
      <c r="C60" s="19">
        <v>5</v>
      </c>
      <c r="D60" s="19"/>
      <c r="E60" s="40">
        <f t="shared" si="1"/>
      </c>
      <c r="F60" s="107">
        <v>5</v>
      </c>
      <c r="G60" s="15"/>
      <c r="H60" s="66"/>
      <c r="I60" s="15"/>
      <c r="J60" s="15"/>
      <c r="K60" s="15"/>
    </row>
    <row r="61" spans="1:11" ht="12">
      <c r="A61" s="15"/>
      <c r="B61" s="39" t="s">
        <v>122</v>
      </c>
      <c r="C61" s="19">
        <v>5</v>
      </c>
      <c r="D61" s="19"/>
      <c r="E61" s="40">
        <f t="shared" si="1"/>
      </c>
      <c r="F61" s="107">
        <v>5</v>
      </c>
      <c r="G61" s="15"/>
      <c r="H61" s="66"/>
      <c r="I61" s="15"/>
      <c r="J61" s="15"/>
      <c r="K61" s="15"/>
    </row>
    <row r="62" spans="1:11" ht="12">
      <c r="A62" s="15"/>
      <c r="B62" s="39" t="s">
        <v>123</v>
      </c>
      <c r="C62" s="19">
        <v>5</v>
      </c>
      <c r="D62" s="19"/>
      <c r="E62" s="40">
        <f t="shared" si="1"/>
      </c>
      <c r="F62" s="107">
        <v>5</v>
      </c>
      <c r="G62" s="15"/>
      <c r="H62" s="66"/>
      <c r="I62" s="15"/>
      <c r="J62" s="15"/>
      <c r="K62" s="15"/>
    </row>
    <row r="63" spans="1:11" ht="12">
      <c r="A63" s="15"/>
      <c r="B63" s="39" t="s">
        <v>124</v>
      </c>
      <c r="C63" s="19">
        <v>5</v>
      </c>
      <c r="D63" s="19"/>
      <c r="E63" s="40">
        <f t="shared" si="1"/>
      </c>
      <c r="F63" s="107">
        <v>5</v>
      </c>
      <c r="G63" s="15"/>
      <c r="H63" s="66"/>
      <c r="I63" s="15"/>
      <c r="J63" s="15"/>
      <c r="K63" s="15"/>
    </row>
    <row r="64" spans="1:11" ht="12">
      <c r="A64" s="15"/>
      <c r="B64" s="55" t="s">
        <v>125</v>
      </c>
      <c r="C64" s="61">
        <v>20</v>
      </c>
      <c r="D64" s="19"/>
      <c r="E64" s="40">
        <f t="shared" si="1"/>
      </c>
      <c r="F64" s="107">
        <v>20</v>
      </c>
      <c r="G64" s="15"/>
      <c r="H64" s="66"/>
      <c r="I64" s="15"/>
      <c r="J64" s="15"/>
      <c r="K64" s="15"/>
    </row>
    <row r="65" spans="1:11" ht="12">
      <c r="A65" s="15"/>
      <c r="B65" s="39" t="s">
        <v>126</v>
      </c>
      <c r="C65" s="19">
        <v>5</v>
      </c>
      <c r="D65" s="19"/>
      <c r="E65" s="40">
        <f t="shared" si="1"/>
      </c>
      <c r="F65" s="107">
        <v>5</v>
      </c>
      <c r="G65" s="15"/>
      <c r="H65" s="66"/>
      <c r="I65" s="15"/>
      <c r="J65" s="15"/>
      <c r="K65" s="15"/>
    </row>
    <row r="66" spans="1:11" ht="12">
      <c r="A66" s="15"/>
      <c r="B66" s="39" t="s">
        <v>127</v>
      </c>
      <c r="C66" s="19">
        <v>5</v>
      </c>
      <c r="D66" s="19"/>
      <c r="E66" s="40">
        <f t="shared" si="1"/>
      </c>
      <c r="F66" s="107">
        <v>5</v>
      </c>
      <c r="G66" s="15"/>
      <c r="H66" s="66"/>
      <c r="I66" s="15"/>
      <c r="J66" s="15"/>
      <c r="K66" s="15"/>
    </row>
    <row r="67" spans="1:11" ht="12">
      <c r="A67" s="15"/>
      <c r="B67" s="39" t="s">
        <v>128</v>
      </c>
      <c r="C67" s="19">
        <v>20</v>
      </c>
      <c r="D67" s="19"/>
      <c r="E67" s="40">
        <f t="shared" si="1"/>
      </c>
      <c r="F67" s="107">
        <v>20</v>
      </c>
      <c r="G67" s="15"/>
      <c r="H67" s="66"/>
      <c r="I67" s="15"/>
      <c r="J67" s="15"/>
      <c r="K67" s="15"/>
    </row>
    <row r="68" spans="1:11" ht="12">
      <c r="A68" s="15"/>
      <c r="B68" s="39" t="s">
        <v>195</v>
      </c>
      <c r="C68" s="19">
        <v>20</v>
      </c>
      <c r="D68" s="19"/>
      <c r="E68" s="40">
        <f t="shared" si="1"/>
      </c>
      <c r="F68" s="107">
        <v>20</v>
      </c>
      <c r="G68" s="15"/>
      <c r="H68" s="66"/>
      <c r="I68" s="15"/>
      <c r="J68" s="15"/>
      <c r="K68" s="15"/>
    </row>
    <row r="69" spans="1:11" ht="12">
      <c r="A69" s="15"/>
      <c r="B69" s="39" t="s">
        <v>196</v>
      </c>
      <c r="C69" s="129" t="s">
        <v>572</v>
      </c>
      <c r="D69" s="129"/>
      <c r="E69" s="166" t="s">
        <v>572</v>
      </c>
      <c r="F69" s="107"/>
      <c r="G69" s="15"/>
      <c r="H69" s="66"/>
      <c r="I69" s="15"/>
      <c r="J69" s="15"/>
      <c r="K69" s="15"/>
    </row>
    <row r="70" spans="1:11" ht="12">
      <c r="A70" s="15"/>
      <c r="B70" s="39" t="s">
        <v>472</v>
      </c>
      <c r="C70" s="19">
        <v>3</v>
      </c>
      <c r="D70" s="19"/>
      <c r="E70" s="40">
        <f>IF(F70&gt;0,IF(F70&gt;C70,"Invalid Entry",IF(F70&gt;0.7*C70,"","Red Alert")),"Red Alert")</f>
      </c>
      <c r="F70" s="107">
        <v>3</v>
      </c>
      <c r="G70" s="15"/>
      <c r="H70" s="66"/>
      <c r="I70" s="15"/>
      <c r="J70" s="15"/>
      <c r="K70" s="15"/>
    </row>
    <row r="71" spans="1:11" ht="12.75" thickBot="1">
      <c r="A71" s="15"/>
      <c r="B71" s="39" t="s">
        <v>473</v>
      </c>
      <c r="C71" s="42">
        <v>2</v>
      </c>
      <c r="D71" s="19"/>
      <c r="E71" s="40">
        <f>IF(F71&gt;0,IF(F71&gt;C71,"Invalid Entry",IF(F71&gt;0.7*C71,"","Red Alert")),"Red Alert")</f>
      </c>
      <c r="F71" s="109">
        <v>2</v>
      </c>
      <c r="G71" s="15"/>
      <c r="H71" s="66"/>
      <c r="I71" s="15"/>
      <c r="J71" s="15"/>
      <c r="K71" s="15"/>
    </row>
    <row r="72" spans="1:11" ht="12">
      <c r="A72" s="15"/>
      <c r="B72" s="39"/>
      <c r="C72" s="62"/>
      <c r="D72" s="19"/>
      <c r="E72" s="19"/>
      <c r="F72" s="62"/>
      <c r="G72" s="15"/>
      <c r="H72" s="66"/>
      <c r="I72" s="15"/>
      <c r="J72" s="15"/>
      <c r="K72" s="15"/>
    </row>
    <row r="73" spans="1:11" ht="12">
      <c r="A73" s="15"/>
      <c r="B73" s="135" t="s">
        <v>497</v>
      </c>
      <c r="C73" s="136">
        <f>SUM(C56:C68)+C70+C71</f>
        <v>130</v>
      </c>
      <c r="D73" s="106"/>
      <c r="E73" s="40"/>
      <c r="F73" s="146">
        <f>SUM(F56:F71)</f>
        <v>130</v>
      </c>
      <c r="G73" s="15"/>
      <c r="H73" s="90">
        <f>IF(F20&gt;0.1,F36,0)</f>
        <v>130</v>
      </c>
      <c r="I73" s="15"/>
      <c r="J73" s="15"/>
      <c r="K73" s="15"/>
    </row>
    <row r="74" spans="1:11" ht="12">
      <c r="A74" s="15"/>
      <c r="B74" s="16" t="s">
        <v>421</v>
      </c>
      <c r="C74" s="43">
        <v>13</v>
      </c>
      <c r="D74" s="19"/>
      <c r="E74" s="19"/>
      <c r="F74" s="137">
        <f>F73/10</f>
        <v>13</v>
      </c>
      <c r="G74" s="15"/>
      <c r="H74" s="90">
        <f>IF(F55&gt;0.1,F73,0)</f>
        <v>0</v>
      </c>
      <c r="I74" s="15"/>
      <c r="J74" s="15"/>
      <c r="K74" s="15"/>
    </row>
    <row r="75" spans="1:11" ht="12">
      <c r="A75" s="15"/>
      <c r="B75" s="39"/>
      <c r="C75" s="19"/>
      <c r="D75" s="19"/>
      <c r="E75" s="19"/>
      <c r="F75" s="19"/>
      <c r="G75" s="15"/>
      <c r="H75" s="73">
        <f>SUM(H73:H74)</f>
        <v>130</v>
      </c>
      <c r="I75" s="15"/>
      <c r="J75" s="15"/>
      <c r="K75" s="15"/>
    </row>
    <row r="76" spans="1:11" ht="12">
      <c r="A76" s="15"/>
      <c r="B76" s="51"/>
      <c r="C76" s="51"/>
      <c r="D76" s="51"/>
      <c r="E76" s="51"/>
      <c r="F76" s="51"/>
      <c r="G76" s="51"/>
      <c r="H76" s="47">
        <f>H75/10</f>
        <v>13</v>
      </c>
      <c r="I76" s="15"/>
      <c r="J76" s="15"/>
      <c r="K76" s="15"/>
    </row>
    <row r="77" spans="1:11" ht="12">
      <c r="A77" s="15"/>
      <c r="B77" s="51"/>
      <c r="C77" s="51"/>
      <c r="D77" s="51"/>
      <c r="E77" s="51"/>
      <c r="F77" s="51"/>
      <c r="G77" s="51"/>
      <c r="H77" s="66"/>
      <c r="I77" s="15"/>
      <c r="J77" s="15"/>
      <c r="K77" s="15"/>
    </row>
    <row r="78" spans="1:11" ht="12">
      <c r="A78" s="15"/>
      <c r="B78" s="15"/>
      <c r="C78" s="15"/>
      <c r="D78" s="15"/>
      <c r="E78" s="15"/>
      <c r="F78" s="15"/>
      <c r="G78" s="15"/>
      <c r="H78" s="66"/>
      <c r="I78" s="15"/>
      <c r="J78" s="15"/>
      <c r="K78" s="15"/>
    </row>
    <row r="79" spans="1:11" ht="12">
      <c r="A79" s="15"/>
      <c r="B79" s="15"/>
      <c r="C79" s="15"/>
      <c r="D79" s="15"/>
      <c r="E79" s="15"/>
      <c r="F79" s="15"/>
      <c r="G79" s="15"/>
      <c r="H79" s="66"/>
      <c r="I79" s="15"/>
      <c r="J79" s="15"/>
      <c r="K79" s="15"/>
    </row>
    <row r="80" spans="1:11" ht="12">
      <c r="A80" s="15"/>
      <c r="B80" s="15"/>
      <c r="C80" s="15"/>
      <c r="D80" s="15"/>
      <c r="E80" s="15"/>
      <c r="F80" s="15"/>
      <c r="G80" s="15"/>
      <c r="H80" s="66"/>
      <c r="I80" s="15"/>
      <c r="J80" s="15"/>
      <c r="K80" s="15"/>
    </row>
    <row r="81" spans="1:11" ht="12">
      <c r="A81" s="15"/>
      <c r="B81" s="15"/>
      <c r="C81" s="15"/>
      <c r="D81" s="15"/>
      <c r="E81" s="15"/>
      <c r="F81" s="15"/>
      <c r="G81" s="15"/>
      <c r="H81" s="66"/>
      <c r="I81" s="15"/>
      <c r="J81" s="15"/>
      <c r="K81" s="15"/>
    </row>
    <row r="82" spans="1:11" ht="12">
      <c r="A82" s="15"/>
      <c r="B82" s="15"/>
      <c r="C82" s="15"/>
      <c r="D82" s="15"/>
      <c r="E82" s="15"/>
      <c r="F82" s="15"/>
      <c r="G82" s="15"/>
      <c r="H82" s="66"/>
      <c r="I82" s="15"/>
      <c r="J82" s="15"/>
      <c r="K82" s="15"/>
    </row>
    <row r="83" spans="1:11" ht="12">
      <c r="A83" s="15"/>
      <c r="B83" s="15"/>
      <c r="C83" s="15"/>
      <c r="D83" s="15"/>
      <c r="E83" s="15"/>
      <c r="F83" s="15"/>
      <c r="G83" s="15"/>
      <c r="H83" s="66"/>
      <c r="I83" s="15"/>
      <c r="J83" s="15"/>
      <c r="K83" s="15"/>
    </row>
    <row r="84" spans="1:11" ht="12">
      <c r="A84" s="15"/>
      <c r="B84" s="15"/>
      <c r="C84" s="15"/>
      <c r="D84" s="15"/>
      <c r="E84" s="15"/>
      <c r="F84" s="15"/>
      <c r="G84" s="15"/>
      <c r="H84" s="66"/>
      <c r="I84" s="15"/>
      <c r="J84" s="15"/>
      <c r="K84" s="15"/>
    </row>
  </sheetData>
  <sheetProtection password="DC32" sheet="1" objects="1" scenarios="1" selectLockedCells="1"/>
  <mergeCells count="6">
    <mergeCell ref="C3:D3"/>
    <mergeCell ref="C2:D2"/>
    <mergeCell ref="C4:D4"/>
    <mergeCell ref="C5:D5"/>
    <mergeCell ref="C20:D20"/>
    <mergeCell ref="C55:D55"/>
  </mergeCells>
  <printOptions/>
  <pageMargins left="0.75" right="0.75" top="1" bottom="1" header="0.5" footer="0.5"/>
  <pageSetup fitToHeight="1" fitToWidth="1" horizontalDpi="300" verticalDpi="300" orientation="portrait" scale="9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72"/>
  <sheetViews>
    <sheetView zoomScale="150" zoomScaleNormal="150" workbookViewId="0" topLeftCell="A1">
      <selection activeCell="F23" sqref="F23"/>
    </sheetView>
  </sheetViews>
  <sheetFormatPr defaultColWidth="8.8515625" defaultRowHeight="12.75"/>
  <cols>
    <col min="1" max="1" width="3.28125" style="0" customWidth="1"/>
    <col min="2" max="2" width="39.7109375" style="0" customWidth="1"/>
    <col min="3" max="3" width="10.28125" style="0" customWidth="1"/>
    <col min="4" max="4" width="11.28125" style="0" customWidth="1"/>
    <col min="5" max="5" width="16.28125" style="0" customWidth="1"/>
    <col min="6" max="6" width="12.00390625" style="0" customWidth="1"/>
  </cols>
  <sheetData>
    <row r="1" spans="1:8" ht="12">
      <c r="A1" s="15"/>
      <c r="B1" s="15"/>
      <c r="C1" s="15"/>
      <c r="D1" s="15"/>
      <c r="E1" s="15"/>
      <c r="F1" s="15"/>
      <c r="G1" s="15"/>
      <c r="H1" s="15"/>
    </row>
    <row r="2" spans="1:8" ht="12">
      <c r="A2" s="15"/>
      <c r="B2" s="16" t="s">
        <v>374</v>
      </c>
      <c r="C2" s="286">
        <f>'Area 1'!C2:D2</f>
        <v>0</v>
      </c>
      <c r="D2" s="287"/>
      <c r="E2" s="18" t="s">
        <v>375</v>
      </c>
      <c r="F2" s="129">
        <f>'Area 1'!F2:H2</f>
        <v>0</v>
      </c>
      <c r="G2" s="15"/>
      <c r="H2" s="15"/>
    </row>
    <row r="3" spans="1:8" ht="12">
      <c r="A3" s="15"/>
      <c r="B3" s="16" t="s">
        <v>625</v>
      </c>
      <c r="C3" s="286">
        <f>'Area 1'!C3:D3</f>
        <v>0</v>
      </c>
      <c r="D3" s="287"/>
      <c r="E3" s="18" t="s">
        <v>376</v>
      </c>
      <c r="F3" s="129">
        <f>'Area 1'!F3:H3</f>
        <v>0</v>
      </c>
      <c r="G3" s="15"/>
      <c r="H3" s="15"/>
    </row>
    <row r="4" spans="1:8" ht="12.75" thickBot="1">
      <c r="A4" s="15"/>
      <c r="B4" s="20" t="s">
        <v>377</v>
      </c>
      <c r="C4" s="286">
        <f>'Area 1'!C4:D4</f>
        <v>0</v>
      </c>
      <c r="D4" s="287"/>
      <c r="E4" s="21" t="s">
        <v>512</v>
      </c>
      <c r="F4" s="22" t="s">
        <v>513</v>
      </c>
      <c r="G4" s="15"/>
      <c r="H4" s="15"/>
    </row>
    <row r="5" spans="1:8" ht="12">
      <c r="A5" s="15"/>
      <c r="B5" s="18" t="s">
        <v>378</v>
      </c>
      <c r="C5" s="286">
        <f>'Area 1'!C5:D5</f>
        <v>0</v>
      </c>
      <c r="D5" s="287"/>
      <c r="E5" s="23">
        <f>F40</f>
        <v>150</v>
      </c>
      <c r="F5" s="24">
        <f>F41</f>
        <v>15</v>
      </c>
      <c r="G5" s="15"/>
      <c r="H5" s="15"/>
    </row>
    <row r="6" spans="1:8" ht="12">
      <c r="A6" s="15"/>
      <c r="B6" s="15"/>
      <c r="C6" s="25"/>
      <c r="D6" s="25"/>
      <c r="E6" s="25"/>
      <c r="F6" s="25"/>
      <c r="G6" s="15"/>
      <c r="H6" s="15"/>
    </row>
    <row r="7" spans="1:8" ht="18">
      <c r="A7" s="15"/>
      <c r="B7" s="26" t="s">
        <v>197</v>
      </c>
      <c r="C7" s="15"/>
      <c r="D7" s="15"/>
      <c r="E7" s="15"/>
      <c r="F7" s="15"/>
      <c r="G7" s="15"/>
      <c r="H7" s="15"/>
    </row>
    <row r="8" spans="1:8" ht="12">
      <c r="A8" s="15"/>
      <c r="B8" s="48" t="s">
        <v>198</v>
      </c>
      <c r="C8" s="15"/>
      <c r="D8" s="15"/>
      <c r="E8" s="15"/>
      <c r="F8" s="15"/>
      <c r="G8" s="15"/>
      <c r="H8" s="15"/>
    </row>
    <row r="9" spans="1:8" ht="12">
      <c r="A9" s="15"/>
      <c r="B9" s="48" t="s">
        <v>199</v>
      </c>
      <c r="C9" s="15"/>
      <c r="D9" s="15"/>
      <c r="E9" s="15"/>
      <c r="F9" s="15"/>
      <c r="G9" s="15"/>
      <c r="H9" s="15"/>
    </row>
    <row r="10" spans="1:8" ht="12">
      <c r="A10" s="15"/>
      <c r="B10" s="15"/>
      <c r="C10" s="15"/>
      <c r="D10" s="15"/>
      <c r="E10" s="15"/>
      <c r="F10" s="15"/>
      <c r="G10" s="15"/>
      <c r="H10" s="15"/>
    </row>
    <row r="11" spans="1:8" ht="12">
      <c r="A11" s="15"/>
      <c r="B11" s="28" t="s">
        <v>504</v>
      </c>
      <c r="C11" s="29" t="s">
        <v>481</v>
      </c>
      <c r="D11" s="15"/>
      <c r="E11" s="15"/>
      <c r="F11" s="15"/>
      <c r="G11" s="15"/>
      <c r="H11" s="15"/>
    </row>
    <row r="12" spans="1:8" ht="12">
      <c r="A12" s="15"/>
      <c r="B12" s="30" t="s">
        <v>381</v>
      </c>
      <c r="C12" s="15" t="s">
        <v>482</v>
      </c>
      <c r="D12" s="15"/>
      <c r="E12" s="15"/>
      <c r="F12" s="15"/>
      <c r="G12" s="15"/>
      <c r="H12" s="15"/>
    </row>
    <row r="13" spans="1:8" ht="12">
      <c r="A13" s="15"/>
      <c r="B13" s="15" t="s">
        <v>476</v>
      </c>
      <c r="C13" s="15" t="s">
        <v>100</v>
      </c>
      <c r="D13" s="15"/>
      <c r="E13" s="15"/>
      <c r="F13" s="15"/>
      <c r="G13" s="15"/>
      <c r="H13" s="15"/>
    </row>
    <row r="14" spans="1:8" ht="12">
      <c r="A14" s="15"/>
      <c r="B14" s="15" t="s">
        <v>477</v>
      </c>
      <c r="C14" s="15"/>
      <c r="D14" s="15"/>
      <c r="E14" s="15"/>
      <c r="F14" s="15"/>
      <c r="G14" s="15"/>
      <c r="H14" s="15"/>
    </row>
    <row r="15" spans="1:8" ht="12">
      <c r="A15" s="15"/>
      <c r="B15" s="15" t="s">
        <v>478</v>
      </c>
      <c r="C15" s="15"/>
      <c r="D15" s="15"/>
      <c r="E15" s="15"/>
      <c r="F15" s="15"/>
      <c r="G15" s="15"/>
      <c r="H15" s="15"/>
    </row>
    <row r="16" spans="1:8" ht="12">
      <c r="A16" s="15"/>
      <c r="B16" s="15" t="s">
        <v>479</v>
      </c>
      <c r="C16" s="15"/>
      <c r="D16" s="15"/>
      <c r="E16" s="15"/>
      <c r="F16" s="15"/>
      <c r="G16" s="15"/>
      <c r="H16" s="15"/>
    </row>
    <row r="17" spans="1:8" ht="12">
      <c r="A17" s="15"/>
      <c r="B17" s="15" t="s">
        <v>480</v>
      </c>
      <c r="C17" s="15"/>
      <c r="D17" s="15"/>
      <c r="E17" s="15"/>
      <c r="F17" s="15"/>
      <c r="G17" s="15"/>
      <c r="H17" s="15"/>
    </row>
    <row r="18" spans="1:8" ht="12">
      <c r="A18" s="15"/>
      <c r="B18" s="15"/>
      <c r="C18" s="15"/>
      <c r="D18" s="15"/>
      <c r="E18" s="15"/>
      <c r="F18" s="15"/>
      <c r="G18" s="15"/>
      <c r="H18" s="15"/>
    </row>
    <row r="19" spans="1:8" ht="12">
      <c r="A19" s="15"/>
      <c r="B19" s="15"/>
      <c r="C19" s="31" t="s">
        <v>500</v>
      </c>
      <c r="D19" s="32" t="s">
        <v>503</v>
      </c>
      <c r="E19" s="33" t="s">
        <v>641</v>
      </c>
      <c r="F19" s="34" t="s">
        <v>380</v>
      </c>
      <c r="G19" s="15"/>
      <c r="H19" s="15"/>
    </row>
    <row r="20" spans="1:8" ht="12">
      <c r="A20" s="15"/>
      <c r="B20" s="15"/>
      <c r="C20" s="35" t="s">
        <v>501</v>
      </c>
      <c r="D20" s="36" t="s">
        <v>502</v>
      </c>
      <c r="E20" s="202" t="s">
        <v>633</v>
      </c>
      <c r="F20" s="72"/>
      <c r="G20" s="15"/>
      <c r="H20" s="15"/>
    </row>
    <row r="21" spans="1:8" ht="12">
      <c r="A21" s="15"/>
      <c r="B21" s="18" t="s">
        <v>573</v>
      </c>
      <c r="C21" s="39"/>
      <c r="D21" s="39"/>
      <c r="E21" s="39"/>
      <c r="F21" s="39"/>
      <c r="G21" s="15"/>
      <c r="H21" s="15"/>
    </row>
    <row r="22" spans="1:8" ht="12">
      <c r="A22" s="15"/>
      <c r="B22" s="98" t="s">
        <v>200</v>
      </c>
      <c r="C22" s="39"/>
      <c r="D22" s="39"/>
      <c r="E22" s="39"/>
      <c r="F22" s="39"/>
      <c r="G22" s="15"/>
      <c r="H22" s="15"/>
    </row>
    <row r="23" spans="1:8" ht="12">
      <c r="A23" s="15"/>
      <c r="B23" s="39" t="s">
        <v>201</v>
      </c>
      <c r="C23" s="19">
        <v>10</v>
      </c>
      <c r="D23" s="19"/>
      <c r="E23" s="161">
        <f>IF(F23&gt;0,IF(F23&gt;C23,"Invalid Entry",IF(F23&gt;0.7*C23,"","Red Alert")),"Red Alert")</f>
      </c>
      <c r="F23" s="107">
        <v>10</v>
      </c>
      <c r="G23" s="15"/>
      <c r="H23" s="15"/>
    </row>
    <row r="24" spans="1:8" ht="12">
      <c r="A24" s="15"/>
      <c r="B24" s="39" t="s">
        <v>80</v>
      </c>
      <c r="C24" s="19">
        <v>10</v>
      </c>
      <c r="D24" s="19"/>
      <c r="E24" s="161">
        <f aca="true" t="shared" si="0" ref="E24:E38">IF(F24&gt;0,IF(F24&gt;C24,"Invalid Entry",IF(F24&gt;0.7*C24,"","Red Alert")),"Red Alert")</f>
      </c>
      <c r="F24" s="107">
        <v>10</v>
      </c>
      <c r="G24" s="15"/>
      <c r="H24" s="15"/>
    </row>
    <row r="25" spans="1:8" ht="12">
      <c r="A25" s="15"/>
      <c r="B25" s="39" t="s">
        <v>137</v>
      </c>
      <c r="C25" s="19">
        <v>10</v>
      </c>
      <c r="D25" s="19"/>
      <c r="E25" s="161">
        <f t="shared" si="0"/>
      </c>
      <c r="F25" s="107">
        <v>10</v>
      </c>
      <c r="G25" s="15"/>
      <c r="H25" s="15"/>
    </row>
    <row r="26" spans="1:8" ht="12">
      <c r="A26" s="15"/>
      <c r="B26" s="39" t="s">
        <v>138</v>
      </c>
      <c r="C26" s="19">
        <v>10</v>
      </c>
      <c r="D26" s="19"/>
      <c r="E26" s="161">
        <f t="shared" si="0"/>
      </c>
      <c r="F26" s="107">
        <v>10</v>
      </c>
      <c r="G26" s="15"/>
      <c r="H26" s="15"/>
    </row>
    <row r="27" spans="1:8" ht="12">
      <c r="A27" s="15"/>
      <c r="B27" s="39" t="s">
        <v>139</v>
      </c>
      <c r="C27" s="19">
        <v>10</v>
      </c>
      <c r="D27" s="19"/>
      <c r="E27" s="161">
        <f t="shared" si="0"/>
      </c>
      <c r="F27" s="107">
        <v>10</v>
      </c>
      <c r="G27" s="15"/>
      <c r="H27" s="15"/>
    </row>
    <row r="28" spans="1:8" ht="12">
      <c r="A28" s="15"/>
      <c r="B28" s="39" t="s">
        <v>140</v>
      </c>
      <c r="C28" s="19">
        <v>10</v>
      </c>
      <c r="D28" s="19"/>
      <c r="E28" s="161">
        <f t="shared" si="0"/>
      </c>
      <c r="F28" s="107">
        <v>10</v>
      </c>
      <c r="G28" s="15"/>
      <c r="H28" s="15"/>
    </row>
    <row r="29" spans="1:8" ht="12">
      <c r="A29" s="15"/>
      <c r="B29" s="55" t="s">
        <v>141</v>
      </c>
      <c r="C29" s="61">
        <v>10</v>
      </c>
      <c r="D29" s="19"/>
      <c r="E29" s="161">
        <f t="shared" si="0"/>
      </c>
      <c r="F29" s="107">
        <v>10</v>
      </c>
      <c r="G29" s="15"/>
      <c r="H29" s="15"/>
    </row>
    <row r="30" spans="1:8" ht="12">
      <c r="A30" s="15"/>
      <c r="B30" s="39" t="s">
        <v>142</v>
      </c>
      <c r="C30" s="19">
        <v>5</v>
      </c>
      <c r="D30" s="19"/>
      <c r="E30" s="161">
        <f t="shared" si="0"/>
      </c>
      <c r="F30" s="107">
        <v>5</v>
      </c>
      <c r="G30" s="15"/>
      <c r="H30" s="15"/>
    </row>
    <row r="31" spans="1:8" ht="12">
      <c r="A31" s="15"/>
      <c r="B31" s="39" t="s">
        <v>16</v>
      </c>
      <c r="C31" s="19">
        <v>30</v>
      </c>
      <c r="D31" s="19"/>
      <c r="E31" s="161">
        <f t="shared" si="0"/>
      </c>
      <c r="F31" s="107">
        <v>30</v>
      </c>
      <c r="G31" s="15"/>
      <c r="H31" s="15"/>
    </row>
    <row r="32" spans="1:8" ht="12">
      <c r="A32" s="15"/>
      <c r="B32" s="39" t="s">
        <v>17</v>
      </c>
      <c r="C32" s="19">
        <v>5</v>
      </c>
      <c r="D32" s="19"/>
      <c r="E32" s="161">
        <f t="shared" si="0"/>
      </c>
      <c r="F32" s="107">
        <v>5</v>
      </c>
      <c r="G32" s="15"/>
      <c r="H32" s="15"/>
    </row>
    <row r="33" spans="1:8" ht="12">
      <c r="A33" s="15"/>
      <c r="B33" s="39" t="s">
        <v>18</v>
      </c>
      <c r="C33" s="19">
        <v>5</v>
      </c>
      <c r="D33" s="19"/>
      <c r="E33" s="161">
        <f t="shared" si="0"/>
      </c>
      <c r="F33" s="107">
        <v>5</v>
      </c>
      <c r="G33" s="15"/>
      <c r="H33" s="15"/>
    </row>
    <row r="34" spans="1:8" ht="12">
      <c r="A34" s="15"/>
      <c r="B34" s="39" t="s">
        <v>19</v>
      </c>
      <c r="C34" s="19">
        <v>10</v>
      </c>
      <c r="D34" s="19"/>
      <c r="E34" s="161">
        <f t="shared" si="0"/>
      </c>
      <c r="F34" s="107">
        <v>10</v>
      </c>
      <c r="G34" s="15"/>
      <c r="H34" s="15"/>
    </row>
    <row r="35" spans="1:8" ht="12">
      <c r="A35" s="15"/>
      <c r="B35" s="39" t="s">
        <v>20</v>
      </c>
      <c r="C35" s="19">
        <v>10</v>
      </c>
      <c r="D35" s="19"/>
      <c r="E35" s="161">
        <f t="shared" si="0"/>
      </c>
      <c r="F35" s="107">
        <v>10</v>
      </c>
      <c r="G35" s="15"/>
      <c r="H35" s="15"/>
    </row>
    <row r="36" spans="1:8" ht="12">
      <c r="A36" s="15"/>
      <c r="B36" s="39" t="s">
        <v>86</v>
      </c>
      <c r="C36" s="19">
        <v>5</v>
      </c>
      <c r="D36" s="19"/>
      <c r="E36" s="161">
        <f t="shared" si="0"/>
      </c>
      <c r="F36" s="107">
        <v>5</v>
      </c>
      <c r="G36" s="15"/>
      <c r="H36" s="15"/>
    </row>
    <row r="37" spans="1:8" ht="12">
      <c r="A37" s="15"/>
      <c r="B37" s="39" t="s">
        <v>87</v>
      </c>
      <c r="C37" s="19">
        <v>5</v>
      </c>
      <c r="D37" s="19"/>
      <c r="E37" s="161">
        <f t="shared" si="0"/>
      </c>
      <c r="F37" s="107">
        <v>5</v>
      </c>
      <c r="G37" s="15"/>
      <c r="H37" s="15"/>
    </row>
    <row r="38" spans="1:8" ht="12.75" thickBot="1">
      <c r="A38" s="15"/>
      <c r="B38" s="39" t="s">
        <v>88</v>
      </c>
      <c r="C38" s="42">
        <v>5</v>
      </c>
      <c r="D38" s="19"/>
      <c r="E38" s="161">
        <f t="shared" si="0"/>
      </c>
      <c r="F38" s="109">
        <v>5</v>
      </c>
      <c r="G38" s="15"/>
      <c r="H38" s="15"/>
    </row>
    <row r="39" spans="1:8" ht="12">
      <c r="A39" s="15"/>
      <c r="B39" s="39" t="s">
        <v>355</v>
      </c>
      <c r="C39" s="62"/>
      <c r="D39" s="19"/>
      <c r="E39" s="19"/>
      <c r="F39" s="62"/>
      <c r="G39" s="15"/>
      <c r="H39" s="15"/>
    </row>
    <row r="40" spans="1:8" ht="12">
      <c r="A40" s="15"/>
      <c r="B40" s="16" t="s">
        <v>497</v>
      </c>
      <c r="C40" s="43">
        <v>150</v>
      </c>
      <c r="D40" s="19"/>
      <c r="E40" s="19"/>
      <c r="F40" s="138">
        <f>SUM(F23:F39)</f>
        <v>150</v>
      </c>
      <c r="G40" s="15"/>
      <c r="H40" s="15"/>
    </row>
    <row r="41" spans="1:8" ht="12">
      <c r="A41" s="15"/>
      <c r="B41" s="16" t="s">
        <v>107</v>
      </c>
      <c r="C41" s="43">
        <v>15</v>
      </c>
      <c r="D41" s="19"/>
      <c r="E41" s="19"/>
      <c r="F41" s="137">
        <f>F40/10</f>
        <v>15</v>
      </c>
      <c r="G41" s="15"/>
      <c r="H41" s="15"/>
    </row>
    <row r="42" spans="1:8" ht="12">
      <c r="A42" s="15"/>
      <c r="B42" s="39"/>
      <c r="C42" s="39"/>
      <c r="D42" s="39"/>
      <c r="E42" s="39"/>
      <c r="F42" s="39"/>
      <c r="G42" s="15"/>
      <c r="H42" s="15"/>
    </row>
    <row r="43" spans="1:8" ht="12">
      <c r="A43" s="15"/>
      <c r="B43" s="51"/>
      <c r="C43" s="51"/>
      <c r="D43" s="51"/>
      <c r="E43" s="51"/>
      <c r="F43" s="51"/>
      <c r="G43" s="15"/>
      <c r="H43" s="15"/>
    </row>
    <row r="44" spans="1:8" ht="12">
      <c r="A44" s="15"/>
      <c r="B44" s="51"/>
      <c r="C44" s="51"/>
      <c r="D44" s="51"/>
      <c r="E44" s="51"/>
      <c r="F44" s="51"/>
      <c r="G44" s="15"/>
      <c r="H44" s="15"/>
    </row>
    <row r="45" spans="1:6" ht="12">
      <c r="A45" s="15"/>
      <c r="B45" s="51"/>
      <c r="C45" s="51"/>
      <c r="D45" s="51"/>
      <c r="E45" s="51"/>
      <c r="F45" s="51"/>
    </row>
    <row r="46" spans="1:6" ht="12">
      <c r="A46" s="15"/>
      <c r="B46" s="51"/>
      <c r="C46" s="51"/>
      <c r="D46" s="51"/>
      <c r="E46" s="51"/>
      <c r="F46" s="51"/>
    </row>
    <row r="47" spans="1:6" ht="12">
      <c r="A47" s="15"/>
      <c r="B47" s="51"/>
      <c r="C47" s="51"/>
      <c r="D47" s="51"/>
      <c r="E47" s="51"/>
      <c r="F47" s="51"/>
    </row>
    <row r="48" spans="1:6" ht="12">
      <c r="A48" s="15"/>
      <c r="B48" s="51"/>
      <c r="C48" s="51"/>
      <c r="D48" s="51"/>
      <c r="E48" s="51"/>
      <c r="F48" s="51"/>
    </row>
    <row r="49" spans="1:6" ht="12">
      <c r="A49" s="15"/>
      <c r="B49" s="51"/>
      <c r="C49" s="51"/>
      <c r="D49" s="51"/>
      <c r="E49" s="51"/>
      <c r="F49" s="51"/>
    </row>
    <row r="50" spans="1:6" ht="12">
      <c r="A50" s="15"/>
      <c r="B50" s="51"/>
      <c r="C50" s="51"/>
      <c r="D50" s="51"/>
      <c r="E50" s="51"/>
      <c r="F50" s="51"/>
    </row>
    <row r="51" spans="1:6" ht="12">
      <c r="A51" s="15"/>
      <c r="B51" s="51"/>
      <c r="C51" s="51"/>
      <c r="D51" s="51"/>
      <c r="E51" s="51"/>
      <c r="F51" s="51"/>
    </row>
    <row r="52" spans="1:6" ht="12">
      <c r="A52" s="15"/>
      <c r="B52" s="51"/>
      <c r="C52" s="51"/>
      <c r="D52" s="51"/>
      <c r="E52" s="51"/>
      <c r="F52" s="51"/>
    </row>
    <row r="53" spans="1:6" ht="12">
      <c r="A53" s="15"/>
      <c r="B53" s="51"/>
      <c r="C53" s="51"/>
      <c r="D53" s="51"/>
      <c r="E53" s="51"/>
      <c r="F53" s="51"/>
    </row>
    <row r="54" spans="1:6" ht="12">
      <c r="A54" s="15"/>
      <c r="B54" s="51"/>
      <c r="C54" s="51"/>
      <c r="D54" s="51"/>
      <c r="E54" s="51"/>
      <c r="F54" s="51"/>
    </row>
    <row r="55" spans="2:6" ht="12">
      <c r="B55" s="4"/>
      <c r="C55" s="4"/>
      <c r="D55" s="4"/>
      <c r="E55" s="4"/>
      <c r="F55" s="4"/>
    </row>
    <row r="56" spans="2:6" ht="12">
      <c r="B56" s="4"/>
      <c r="C56" s="4"/>
      <c r="D56" s="4"/>
      <c r="E56" s="4"/>
      <c r="F56" s="4"/>
    </row>
    <row r="57" spans="2:6" ht="12">
      <c r="B57" s="3"/>
      <c r="C57" s="3"/>
      <c r="D57" s="4"/>
      <c r="E57" s="4"/>
      <c r="F57" s="4"/>
    </row>
    <row r="58" spans="2:6" ht="12">
      <c r="B58" s="4"/>
      <c r="C58" s="4"/>
      <c r="D58" s="4"/>
      <c r="E58" s="4"/>
      <c r="F58" s="4"/>
    </row>
    <row r="59" spans="2:6" ht="12">
      <c r="B59" s="4"/>
      <c r="C59" s="4"/>
      <c r="D59" s="4"/>
      <c r="E59" s="4"/>
      <c r="F59" s="4"/>
    </row>
    <row r="60" spans="2:6" ht="12">
      <c r="B60" s="4"/>
      <c r="C60" s="4"/>
      <c r="D60" s="4"/>
      <c r="E60" s="4"/>
      <c r="F60" s="4"/>
    </row>
    <row r="61" spans="2:6" ht="12">
      <c r="B61" s="4"/>
      <c r="C61" s="4"/>
      <c r="D61" s="4"/>
      <c r="E61" s="4"/>
      <c r="F61" s="4"/>
    </row>
    <row r="62" spans="2:6" ht="12">
      <c r="B62" s="4"/>
      <c r="C62" s="4"/>
      <c r="D62" s="4"/>
      <c r="E62" s="4"/>
      <c r="F62" s="4"/>
    </row>
    <row r="63" spans="2:6" ht="12">
      <c r="B63" s="4"/>
      <c r="C63" s="4"/>
      <c r="D63" s="4"/>
      <c r="E63" s="4"/>
      <c r="F63" s="4"/>
    </row>
    <row r="64" spans="2:6" ht="12">
      <c r="B64" s="4"/>
      <c r="C64" s="4"/>
      <c r="D64" s="4"/>
      <c r="E64" s="4"/>
      <c r="F64" s="4"/>
    </row>
    <row r="65" spans="2:6" ht="12">
      <c r="B65" s="3"/>
      <c r="C65" s="3"/>
      <c r="D65" s="4"/>
      <c r="E65" s="4"/>
      <c r="F65" s="4"/>
    </row>
    <row r="66" spans="2:6" ht="12">
      <c r="B66" s="4"/>
      <c r="C66" s="4"/>
      <c r="D66" s="4"/>
      <c r="E66" s="4"/>
      <c r="F66" s="4"/>
    </row>
    <row r="67" spans="2:6" ht="12">
      <c r="B67" s="3"/>
      <c r="C67" s="3"/>
      <c r="D67" s="4"/>
      <c r="E67" s="4"/>
      <c r="F67" s="4"/>
    </row>
    <row r="68" spans="2:6" ht="12">
      <c r="B68" s="4"/>
      <c r="C68" s="3"/>
      <c r="D68" s="4"/>
      <c r="E68" s="4"/>
      <c r="F68" s="4"/>
    </row>
    <row r="69" spans="2:6" ht="12">
      <c r="B69" s="4"/>
      <c r="C69" s="4"/>
      <c r="D69" s="4"/>
      <c r="E69" s="4"/>
      <c r="F69" s="4"/>
    </row>
    <row r="70" spans="2:6" ht="12">
      <c r="B70" s="4"/>
      <c r="C70" s="4"/>
      <c r="D70" s="4"/>
      <c r="E70" s="4"/>
      <c r="F70" s="4"/>
    </row>
    <row r="71" spans="2:6" ht="12">
      <c r="B71" s="5"/>
      <c r="C71" s="4"/>
      <c r="D71" s="4"/>
      <c r="E71" s="4"/>
      <c r="F71" s="4"/>
    </row>
    <row r="72" ht="12">
      <c r="B72" s="1"/>
    </row>
  </sheetData>
  <sheetProtection password="DC32" sheet="1" objects="1" scenarios="1" selectLockedCells="1"/>
  <mergeCells count="4">
    <mergeCell ref="C3:D3"/>
    <mergeCell ref="C2:D2"/>
    <mergeCell ref="C4:D4"/>
    <mergeCell ref="C5:D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zoomScale="150" zoomScaleNormal="150" workbookViewId="0" topLeftCell="A1">
      <selection activeCell="C2" sqref="C2:D2"/>
    </sheetView>
  </sheetViews>
  <sheetFormatPr defaultColWidth="8.8515625" defaultRowHeight="12.75"/>
  <cols>
    <col min="1" max="1" width="2.140625" style="0" customWidth="1"/>
    <col min="2" max="2" width="39.7109375" style="0" customWidth="1"/>
    <col min="3" max="3" width="9.28125" style="0" customWidth="1"/>
    <col min="4" max="4" width="11.140625" style="0" customWidth="1"/>
    <col min="5" max="5" width="17.140625" style="0" customWidth="1"/>
    <col min="6" max="7" width="11.7109375" style="0" customWidth="1"/>
    <col min="8" max="8" width="8.8515625" style="0" customWidth="1"/>
    <col min="9" max="9" width="8.8515625" style="13" customWidth="1"/>
    <col min="10" max="10" width="10.8515625" style="13" customWidth="1"/>
    <col min="11" max="11" width="8.8515625" style="13" customWidth="1"/>
  </cols>
  <sheetData>
    <row r="1" spans="1:11" ht="12.75" thickBo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3.5" thickBot="1" thickTop="1">
      <c r="A2" s="15"/>
      <c r="B2" s="147" t="s">
        <v>374</v>
      </c>
      <c r="C2" s="284"/>
      <c r="D2" s="285"/>
      <c r="E2" s="151" t="s">
        <v>375</v>
      </c>
      <c r="F2" s="153"/>
      <c r="G2" s="59"/>
      <c r="H2" s="15"/>
      <c r="I2" s="15"/>
      <c r="J2" s="15"/>
      <c r="K2" s="15"/>
    </row>
    <row r="3" spans="1:11" ht="13.5" thickBot="1" thickTop="1">
      <c r="A3" s="15"/>
      <c r="B3" s="16" t="s">
        <v>625</v>
      </c>
      <c r="C3" s="282"/>
      <c r="D3" s="283"/>
      <c r="E3" s="151" t="s">
        <v>376</v>
      </c>
      <c r="F3" s="153"/>
      <c r="G3" s="59"/>
      <c r="H3" s="15"/>
      <c r="I3" s="15"/>
      <c r="J3" s="15"/>
      <c r="K3" s="15"/>
    </row>
    <row r="4" spans="1:11" ht="13.5" thickBot="1" thickTop="1">
      <c r="A4" s="15"/>
      <c r="B4" s="149" t="s">
        <v>377</v>
      </c>
      <c r="C4" s="284"/>
      <c r="D4" s="285"/>
      <c r="E4" s="150" t="s">
        <v>512</v>
      </c>
      <c r="F4" s="152" t="s">
        <v>513</v>
      </c>
      <c r="G4" s="67"/>
      <c r="H4" s="15"/>
      <c r="I4" s="15"/>
      <c r="J4" s="15"/>
      <c r="K4" s="15"/>
    </row>
    <row r="5" spans="1:11" ht="13.5" thickBot="1" thickTop="1">
      <c r="A5" s="15"/>
      <c r="B5" s="148" t="s">
        <v>378</v>
      </c>
      <c r="C5" s="284"/>
      <c r="D5" s="285"/>
      <c r="E5" s="110">
        <f>F64</f>
        <v>400</v>
      </c>
      <c r="F5" s="24">
        <f>F65</f>
        <v>40</v>
      </c>
      <c r="G5" s="60"/>
      <c r="H5" s="15"/>
      <c r="I5" s="15"/>
      <c r="J5" s="15"/>
      <c r="K5" s="15"/>
    </row>
    <row r="6" spans="1:11" ht="12.75" thickTop="1">
      <c r="A6" s="15"/>
      <c r="B6" s="15"/>
      <c r="C6" s="25"/>
      <c r="D6" s="25"/>
      <c r="E6" s="25"/>
      <c r="F6" s="25"/>
      <c r="G6" s="25"/>
      <c r="H6" s="25"/>
      <c r="I6" s="15"/>
      <c r="J6" s="15"/>
      <c r="K6" s="15"/>
    </row>
    <row r="7" spans="1:11" ht="18">
      <c r="A7" s="15"/>
      <c r="B7" s="26" t="s">
        <v>379</v>
      </c>
      <c r="C7" s="15"/>
      <c r="D7" s="15"/>
      <c r="E7" s="15"/>
      <c r="F7" s="15"/>
      <c r="G7" s="15"/>
      <c r="H7" s="15"/>
      <c r="I7" s="15"/>
      <c r="J7" s="15"/>
      <c r="K7" s="15"/>
    </row>
    <row r="8" spans="1:11" ht="18">
      <c r="A8" s="15"/>
      <c r="B8" s="26" t="s">
        <v>517</v>
      </c>
      <c r="C8" s="15"/>
      <c r="D8" s="15"/>
      <c r="E8" s="15"/>
      <c r="F8" s="15"/>
      <c r="G8" s="15"/>
      <c r="H8" s="15"/>
      <c r="I8" s="15"/>
      <c r="J8" s="15"/>
      <c r="K8" s="15"/>
    </row>
    <row r="9" spans="1:11" ht="12">
      <c r="A9" s="15"/>
      <c r="B9" s="27" t="s">
        <v>518</v>
      </c>
      <c r="C9" s="15"/>
      <c r="D9" s="15"/>
      <c r="E9" s="15"/>
      <c r="F9" s="15"/>
      <c r="G9" s="15"/>
      <c r="H9" s="15"/>
      <c r="I9" s="15"/>
      <c r="J9" s="15"/>
      <c r="K9" s="15"/>
    </row>
    <row r="10" spans="1:11" ht="12">
      <c r="A10" s="15"/>
      <c r="B10" s="27" t="s">
        <v>519</v>
      </c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12">
      <c r="A11" s="15"/>
      <c r="B11" s="27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12">
      <c r="A12" s="15"/>
      <c r="B12" s="28" t="s">
        <v>504</v>
      </c>
      <c r="C12" s="29" t="s">
        <v>481</v>
      </c>
      <c r="D12" s="15"/>
      <c r="E12" s="15"/>
      <c r="F12" s="15"/>
      <c r="G12" s="15"/>
      <c r="H12" s="15"/>
      <c r="I12" s="15"/>
      <c r="J12" s="15"/>
      <c r="K12" s="15"/>
    </row>
    <row r="13" spans="1:11" ht="12">
      <c r="A13" s="15"/>
      <c r="B13" s="30" t="s">
        <v>381</v>
      </c>
      <c r="C13" s="15" t="s">
        <v>482</v>
      </c>
      <c r="D13" s="15"/>
      <c r="E13" s="15"/>
      <c r="F13" s="15"/>
      <c r="G13" s="15"/>
      <c r="H13" s="15"/>
      <c r="I13" s="15"/>
      <c r="J13" s="15"/>
      <c r="K13" s="15"/>
    </row>
    <row r="14" spans="1:11" ht="12">
      <c r="A14" s="15"/>
      <c r="B14" s="15" t="s">
        <v>476</v>
      </c>
      <c r="C14" s="15" t="s">
        <v>100</v>
      </c>
      <c r="D14" s="15"/>
      <c r="E14" s="15"/>
      <c r="F14" s="15"/>
      <c r="G14" s="15"/>
      <c r="H14" s="15"/>
      <c r="I14" s="15"/>
      <c r="J14" s="15"/>
      <c r="K14" s="15"/>
    </row>
    <row r="15" spans="1:11" ht="12">
      <c r="A15" s="15"/>
      <c r="B15" s="15" t="s">
        <v>477</v>
      </c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12">
      <c r="A16" s="15"/>
      <c r="B16" s="15" t="s">
        <v>478</v>
      </c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12">
      <c r="A17" s="15"/>
      <c r="B17" s="15" t="s">
        <v>479</v>
      </c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2">
      <c r="A18" s="15"/>
      <c r="B18" s="15" t="s">
        <v>480</v>
      </c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1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2">
      <c r="A20" s="15"/>
      <c r="B20" s="15"/>
      <c r="C20" s="31" t="s">
        <v>500</v>
      </c>
      <c r="D20" s="32" t="s">
        <v>503</v>
      </c>
      <c r="E20" s="33" t="s">
        <v>641</v>
      </c>
      <c r="F20" s="34" t="s">
        <v>380</v>
      </c>
      <c r="G20" s="70"/>
      <c r="H20" s="15"/>
      <c r="I20" s="15"/>
      <c r="J20" s="15"/>
      <c r="K20" s="15"/>
    </row>
    <row r="21" spans="1:11" ht="12">
      <c r="A21" s="15"/>
      <c r="B21" s="15"/>
      <c r="C21" s="35" t="s">
        <v>501</v>
      </c>
      <c r="D21" s="36" t="s">
        <v>502</v>
      </c>
      <c r="E21" s="202" t="s">
        <v>633</v>
      </c>
      <c r="F21" s="38"/>
      <c r="G21" s="70"/>
      <c r="H21" s="15"/>
      <c r="I21" s="15"/>
      <c r="J21" s="15"/>
      <c r="K21" s="15"/>
    </row>
    <row r="22" spans="1:11" ht="12">
      <c r="A22" s="15"/>
      <c r="B22" s="18" t="s">
        <v>508</v>
      </c>
      <c r="C22" s="39"/>
      <c r="D22" s="39"/>
      <c r="E22" s="39"/>
      <c r="F22" s="39"/>
      <c r="G22" s="51"/>
      <c r="H22" s="15"/>
      <c r="I22" s="15"/>
      <c r="J22" s="15"/>
      <c r="K22" s="15"/>
    </row>
    <row r="23" spans="1:11" ht="12">
      <c r="A23" s="15"/>
      <c r="B23" s="39" t="s">
        <v>411</v>
      </c>
      <c r="C23" s="19">
        <v>45</v>
      </c>
      <c r="D23" s="39"/>
      <c r="E23" s="271">
        <f aca="true" t="shared" si="0" ref="E23:E28">IF(F23&gt;0,IF(F23&gt;C23,"Invalid Entry",IF(F23&gt;0.7*C23,"","Red Alert")),"Red Alert")</f>
      </c>
      <c r="F23" s="142">
        <v>45</v>
      </c>
      <c r="G23" s="272"/>
      <c r="H23" s="15"/>
      <c r="I23" s="15"/>
      <c r="J23" s="41"/>
      <c r="K23" s="15"/>
    </row>
    <row r="24" spans="1:11" ht="12">
      <c r="A24" s="15"/>
      <c r="B24" s="39" t="s">
        <v>412</v>
      </c>
      <c r="C24" s="19">
        <v>10</v>
      </c>
      <c r="D24" s="39"/>
      <c r="E24" s="271">
        <f t="shared" si="0"/>
      </c>
      <c r="F24" s="142">
        <v>10</v>
      </c>
      <c r="G24" s="273"/>
      <c r="H24" s="15"/>
      <c r="I24" s="15"/>
      <c r="J24" s="41"/>
      <c r="K24" s="15"/>
    </row>
    <row r="25" spans="1:11" ht="12">
      <c r="A25" s="15"/>
      <c r="B25" s="39" t="s">
        <v>413</v>
      </c>
      <c r="C25" s="19">
        <v>10</v>
      </c>
      <c r="D25" s="39"/>
      <c r="E25" s="271">
        <f t="shared" si="0"/>
      </c>
      <c r="F25" s="142">
        <v>10</v>
      </c>
      <c r="G25" s="273"/>
      <c r="H25" s="15"/>
      <c r="I25" s="15"/>
      <c r="J25" s="41"/>
      <c r="K25" s="15"/>
    </row>
    <row r="26" spans="1:11" ht="12">
      <c r="A26" s="15"/>
      <c r="B26" s="39" t="s">
        <v>414</v>
      </c>
      <c r="C26" s="19">
        <v>10</v>
      </c>
      <c r="D26" s="39"/>
      <c r="E26" s="271">
        <f t="shared" si="0"/>
      </c>
      <c r="F26" s="142">
        <v>10</v>
      </c>
      <c r="G26" s="273"/>
      <c r="H26" s="15"/>
      <c r="I26" s="15"/>
      <c r="J26" s="41"/>
      <c r="K26" s="15"/>
    </row>
    <row r="27" spans="1:11" ht="12">
      <c r="A27" s="15"/>
      <c r="B27" s="39" t="s">
        <v>415</v>
      </c>
      <c r="C27" s="19">
        <v>15</v>
      </c>
      <c r="D27" s="39"/>
      <c r="E27" s="271">
        <f t="shared" si="0"/>
      </c>
      <c r="F27" s="142">
        <v>15</v>
      </c>
      <c r="G27" s="273"/>
      <c r="H27" s="15"/>
      <c r="I27" s="15"/>
      <c r="J27" s="41"/>
      <c r="K27" s="15"/>
    </row>
    <row r="28" spans="1:11" ht="12.75" thickBot="1">
      <c r="A28" s="15"/>
      <c r="B28" s="39" t="s">
        <v>416</v>
      </c>
      <c r="C28" s="42">
        <v>10</v>
      </c>
      <c r="D28" s="39"/>
      <c r="E28" s="271">
        <f t="shared" si="0"/>
      </c>
      <c r="F28" s="143">
        <v>10</v>
      </c>
      <c r="G28" s="273"/>
      <c r="H28" s="15"/>
      <c r="I28" s="15"/>
      <c r="J28" s="41"/>
      <c r="K28" s="15"/>
    </row>
    <row r="29" spans="1:11" ht="12">
      <c r="A29" s="15"/>
      <c r="B29" s="16" t="s">
        <v>417</v>
      </c>
      <c r="C29" s="23">
        <v>100</v>
      </c>
      <c r="D29" s="39"/>
      <c r="E29" s="157"/>
      <c r="F29" s="23">
        <f>SUM(F23:F28)</f>
        <v>100</v>
      </c>
      <c r="G29" s="50"/>
      <c r="H29" s="15"/>
      <c r="I29" s="15"/>
      <c r="J29" s="15"/>
      <c r="K29" s="15"/>
    </row>
    <row r="30" spans="1:11" ht="12">
      <c r="A30" s="15"/>
      <c r="B30" s="39"/>
      <c r="C30" s="19"/>
      <c r="D30" s="39"/>
      <c r="E30" s="157"/>
      <c r="F30" s="19"/>
      <c r="G30" s="59"/>
      <c r="H30" s="15"/>
      <c r="I30" s="15"/>
      <c r="J30" s="15"/>
      <c r="K30" s="15"/>
    </row>
    <row r="31" spans="1:11" ht="12">
      <c r="A31" s="15"/>
      <c r="B31" s="16" t="s">
        <v>507</v>
      </c>
      <c r="C31" s="19"/>
      <c r="D31" s="39"/>
      <c r="E31" s="157"/>
      <c r="F31" s="19"/>
      <c r="G31" s="59"/>
      <c r="H31" s="15"/>
      <c r="I31" s="15"/>
      <c r="J31" s="15"/>
      <c r="K31" s="15"/>
    </row>
    <row r="32" spans="1:11" ht="12">
      <c r="A32" s="15"/>
      <c r="B32" s="39" t="s">
        <v>432</v>
      </c>
      <c r="C32" s="19">
        <v>30</v>
      </c>
      <c r="D32" s="39"/>
      <c r="E32" s="271">
        <f aca="true" t="shared" si="1" ref="E32:E39">IF(F32&gt;0,IF(F32&gt;C32,"Invalid Entry",IF(F32&gt;0.7*C32,"","Red Alert")),"Red Alert")</f>
      </c>
      <c r="F32" s="8">
        <v>30</v>
      </c>
      <c r="G32" s="59"/>
      <c r="H32" s="15"/>
      <c r="I32" s="15"/>
      <c r="J32" s="41"/>
      <c r="K32" s="15"/>
    </row>
    <row r="33" spans="1:11" ht="12">
      <c r="A33" s="15"/>
      <c r="B33" s="39" t="s">
        <v>487</v>
      </c>
      <c r="C33" s="19">
        <v>10</v>
      </c>
      <c r="D33" s="39"/>
      <c r="E33" s="271">
        <f t="shared" si="1"/>
      </c>
      <c r="F33" s="8">
        <v>10</v>
      </c>
      <c r="G33" s="59"/>
      <c r="H33" s="15"/>
      <c r="I33" s="15"/>
      <c r="J33" s="41"/>
      <c r="K33" s="15"/>
    </row>
    <row r="34" spans="1:11" ht="12">
      <c r="A34" s="15"/>
      <c r="B34" s="39" t="s">
        <v>433</v>
      </c>
      <c r="C34" s="19">
        <v>10</v>
      </c>
      <c r="D34" s="39"/>
      <c r="E34" s="271">
        <f t="shared" si="1"/>
      </c>
      <c r="F34" s="8">
        <v>10</v>
      </c>
      <c r="G34" s="59"/>
      <c r="H34" s="15"/>
      <c r="I34" s="15"/>
      <c r="J34" s="41"/>
      <c r="K34" s="15"/>
    </row>
    <row r="35" spans="1:11" ht="12">
      <c r="A35" s="15"/>
      <c r="B35" s="39" t="s">
        <v>499</v>
      </c>
      <c r="C35" s="19">
        <v>10</v>
      </c>
      <c r="D35" s="39"/>
      <c r="E35" s="271">
        <f t="shared" si="1"/>
      </c>
      <c r="F35" s="8">
        <v>10</v>
      </c>
      <c r="G35" s="59"/>
      <c r="H35" s="15"/>
      <c r="I35" s="15"/>
      <c r="J35" s="41"/>
      <c r="K35" s="15"/>
    </row>
    <row r="36" spans="1:11" ht="12">
      <c r="A36" s="15"/>
      <c r="B36" s="39" t="s">
        <v>436</v>
      </c>
      <c r="C36" s="19">
        <v>10</v>
      </c>
      <c r="D36" s="39"/>
      <c r="E36" s="271">
        <f t="shared" si="1"/>
      </c>
      <c r="F36" s="8">
        <v>10</v>
      </c>
      <c r="G36" s="59"/>
      <c r="H36" s="15"/>
      <c r="I36" s="15"/>
      <c r="J36" s="41"/>
      <c r="K36" s="15"/>
    </row>
    <row r="37" spans="1:11" ht="12">
      <c r="A37" s="15"/>
      <c r="B37" s="39" t="s">
        <v>437</v>
      </c>
      <c r="C37" s="19">
        <v>15</v>
      </c>
      <c r="D37" s="39"/>
      <c r="E37" s="271">
        <f t="shared" si="1"/>
      </c>
      <c r="F37" s="8">
        <v>15</v>
      </c>
      <c r="G37" s="59"/>
      <c r="H37" s="15" t="s">
        <v>396</v>
      </c>
      <c r="I37" s="15"/>
      <c r="J37" s="41"/>
      <c r="K37" s="15"/>
    </row>
    <row r="38" spans="1:11" ht="12">
      <c r="A38" s="15"/>
      <c r="B38" s="39" t="s">
        <v>438</v>
      </c>
      <c r="C38" s="19">
        <v>10</v>
      </c>
      <c r="D38" s="39"/>
      <c r="E38" s="271">
        <f t="shared" si="1"/>
      </c>
      <c r="F38" s="8">
        <v>10</v>
      </c>
      <c r="G38" s="59"/>
      <c r="H38" s="15"/>
      <c r="I38" s="15"/>
      <c r="J38" s="41"/>
      <c r="K38" s="15"/>
    </row>
    <row r="39" spans="1:11" ht="12.75" thickBot="1">
      <c r="A39" s="15"/>
      <c r="B39" s="39" t="s">
        <v>439</v>
      </c>
      <c r="C39" s="42">
        <v>5</v>
      </c>
      <c r="D39" s="39"/>
      <c r="E39" s="271">
        <f t="shared" si="1"/>
      </c>
      <c r="F39" s="9">
        <v>5</v>
      </c>
      <c r="G39" s="59"/>
      <c r="H39" s="15"/>
      <c r="I39" s="15"/>
      <c r="J39" s="41"/>
      <c r="K39" s="15"/>
    </row>
    <row r="40" spans="1:11" ht="12">
      <c r="A40" s="15"/>
      <c r="B40" s="16" t="s">
        <v>417</v>
      </c>
      <c r="C40" s="23">
        <v>100</v>
      </c>
      <c r="D40" s="39"/>
      <c r="E40" s="157"/>
      <c r="F40" s="23">
        <f>SUM(F32:F39)</f>
        <v>100</v>
      </c>
      <c r="G40" s="50"/>
      <c r="H40" s="15"/>
      <c r="I40" s="15"/>
      <c r="J40" s="15"/>
      <c r="K40" s="15"/>
    </row>
    <row r="41" spans="1:11" ht="12">
      <c r="A41" s="15"/>
      <c r="B41" s="39"/>
      <c r="C41" s="19"/>
      <c r="D41" s="39"/>
      <c r="E41" s="157"/>
      <c r="F41" s="19"/>
      <c r="G41" s="59"/>
      <c r="H41" s="15"/>
      <c r="I41" s="15"/>
      <c r="J41" s="15"/>
      <c r="K41" s="15"/>
    </row>
    <row r="42" spans="1:11" ht="12">
      <c r="A42" s="15"/>
      <c r="B42" s="16" t="s">
        <v>506</v>
      </c>
      <c r="C42" s="19"/>
      <c r="D42" s="39"/>
      <c r="E42" s="157"/>
      <c r="F42" s="19"/>
      <c r="G42" s="59"/>
      <c r="H42" s="15"/>
      <c r="I42" s="15"/>
      <c r="J42" s="15"/>
      <c r="K42" s="15"/>
    </row>
    <row r="43" spans="1:11" ht="12">
      <c r="A43" s="15"/>
      <c r="B43" s="39" t="s">
        <v>440</v>
      </c>
      <c r="C43" s="19">
        <v>15</v>
      </c>
      <c r="D43" s="39"/>
      <c r="E43" s="271">
        <f aca="true" t="shared" si="2" ref="E43:E54">IF(F43&gt;0,IF(F43&gt;C43,"Invalid Entry",IF(F43&gt;0.7*C43,"","Red Alert")),"Red Alert")</f>
      </c>
      <c r="F43" s="8">
        <v>15</v>
      </c>
      <c r="G43" s="59"/>
      <c r="H43" s="15"/>
      <c r="I43" s="15"/>
      <c r="J43" s="41"/>
      <c r="K43" s="15"/>
    </row>
    <row r="44" spans="1:11" ht="12">
      <c r="A44" s="15"/>
      <c r="B44" s="39" t="s">
        <v>101</v>
      </c>
      <c r="C44" s="19">
        <v>20</v>
      </c>
      <c r="D44" s="39"/>
      <c r="E44" s="271">
        <f t="shared" si="2"/>
      </c>
      <c r="F44" s="8">
        <v>20</v>
      </c>
      <c r="G44" s="59"/>
      <c r="H44" s="15"/>
      <c r="I44" s="15"/>
      <c r="J44" s="41"/>
      <c r="K44" s="15"/>
    </row>
    <row r="45" spans="1:11" ht="12">
      <c r="A45" s="15"/>
      <c r="B45" s="39" t="s">
        <v>441</v>
      </c>
      <c r="C45" s="19">
        <v>15</v>
      </c>
      <c r="D45" s="39"/>
      <c r="E45" s="271">
        <f t="shared" si="2"/>
      </c>
      <c r="F45" s="8">
        <v>15</v>
      </c>
      <c r="G45" s="59"/>
      <c r="H45" s="15"/>
      <c r="I45" s="15"/>
      <c r="J45" s="41"/>
      <c r="K45" s="15"/>
    </row>
    <row r="46" spans="1:11" ht="12">
      <c r="A46" s="15"/>
      <c r="B46" s="39" t="s">
        <v>442</v>
      </c>
      <c r="C46" s="19">
        <v>10</v>
      </c>
      <c r="D46" s="39"/>
      <c r="E46" s="271">
        <f t="shared" si="2"/>
      </c>
      <c r="F46" s="8">
        <v>10</v>
      </c>
      <c r="G46" s="59"/>
      <c r="H46" s="15"/>
      <c r="I46" s="15"/>
      <c r="J46" s="41"/>
      <c r="K46" s="15"/>
    </row>
    <row r="47" spans="1:11" ht="12">
      <c r="A47" s="15"/>
      <c r="B47" s="39" t="s">
        <v>451</v>
      </c>
      <c r="C47" s="19">
        <v>5</v>
      </c>
      <c r="D47" s="39"/>
      <c r="E47" s="271">
        <f t="shared" si="2"/>
      </c>
      <c r="F47" s="8">
        <v>5</v>
      </c>
      <c r="G47" s="59"/>
      <c r="H47" s="15"/>
      <c r="I47" s="15"/>
      <c r="J47" s="41"/>
      <c r="K47" s="15"/>
    </row>
    <row r="48" spans="1:11" ht="12">
      <c r="A48" s="15"/>
      <c r="B48" s="39" t="s">
        <v>452</v>
      </c>
      <c r="C48" s="19">
        <v>5</v>
      </c>
      <c r="D48" s="39"/>
      <c r="E48" s="271">
        <f t="shared" si="2"/>
      </c>
      <c r="F48" s="8">
        <v>5</v>
      </c>
      <c r="G48" s="59"/>
      <c r="H48" s="15"/>
      <c r="I48" s="15"/>
      <c r="J48" s="41"/>
      <c r="K48" s="15"/>
    </row>
    <row r="49" spans="1:11" ht="12">
      <c r="A49" s="15"/>
      <c r="B49" s="39" t="s">
        <v>488</v>
      </c>
      <c r="C49" s="19">
        <v>10</v>
      </c>
      <c r="D49" s="39"/>
      <c r="E49" s="271">
        <f t="shared" si="2"/>
      </c>
      <c r="F49" s="8">
        <v>10</v>
      </c>
      <c r="G49" s="59"/>
      <c r="H49" s="15"/>
      <c r="I49" s="15"/>
      <c r="J49" s="41"/>
      <c r="K49" s="15"/>
    </row>
    <row r="50" spans="1:11" ht="12">
      <c r="A50" s="15"/>
      <c r="B50" s="39" t="s">
        <v>489</v>
      </c>
      <c r="C50" s="19">
        <v>5</v>
      </c>
      <c r="D50" s="39"/>
      <c r="E50" s="271">
        <f t="shared" si="2"/>
      </c>
      <c r="F50" s="8">
        <v>5</v>
      </c>
      <c r="G50" s="59"/>
      <c r="H50" s="15"/>
      <c r="I50" s="15"/>
      <c r="J50" s="41"/>
      <c r="K50" s="15"/>
    </row>
    <row r="51" spans="1:11" ht="12">
      <c r="A51" s="15"/>
      <c r="B51" s="39" t="s">
        <v>490</v>
      </c>
      <c r="C51" s="19">
        <v>3</v>
      </c>
      <c r="D51" s="39"/>
      <c r="E51" s="271">
        <f t="shared" si="2"/>
      </c>
      <c r="F51" s="8">
        <v>3</v>
      </c>
      <c r="G51" s="59"/>
      <c r="H51" s="15"/>
      <c r="I51" s="15"/>
      <c r="J51" s="41"/>
      <c r="K51" s="15"/>
    </row>
    <row r="52" spans="1:11" ht="12">
      <c r="A52" s="15"/>
      <c r="B52" s="39" t="s">
        <v>102</v>
      </c>
      <c r="C52" s="19">
        <v>5</v>
      </c>
      <c r="D52" s="39"/>
      <c r="E52" s="271">
        <f t="shared" si="2"/>
      </c>
      <c r="F52" s="8">
        <v>5</v>
      </c>
      <c r="G52" s="59"/>
      <c r="H52" s="15"/>
      <c r="I52" s="15"/>
      <c r="J52" s="41"/>
      <c r="K52" s="15"/>
    </row>
    <row r="53" spans="1:11" ht="12">
      <c r="A53" s="15"/>
      <c r="B53" s="39" t="s">
        <v>491</v>
      </c>
      <c r="C53" s="19">
        <v>2</v>
      </c>
      <c r="D53" s="39"/>
      <c r="E53" s="271">
        <f t="shared" si="2"/>
      </c>
      <c r="F53" s="8">
        <v>2</v>
      </c>
      <c r="G53" s="59"/>
      <c r="H53" s="15"/>
      <c r="I53" s="15"/>
      <c r="J53" s="41"/>
      <c r="K53" s="15"/>
    </row>
    <row r="54" spans="1:11" ht="12.75" thickBot="1">
      <c r="A54" s="15"/>
      <c r="B54" s="39" t="s">
        <v>492</v>
      </c>
      <c r="C54" s="42">
        <v>5</v>
      </c>
      <c r="D54" s="39"/>
      <c r="E54" s="271">
        <f t="shared" si="2"/>
      </c>
      <c r="F54" s="9">
        <v>5</v>
      </c>
      <c r="G54" s="59"/>
      <c r="H54" s="15"/>
      <c r="I54" s="15"/>
      <c r="J54" s="41"/>
      <c r="K54" s="15"/>
    </row>
    <row r="55" spans="1:11" ht="12">
      <c r="A55" s="15"/>
      <c r="B55" s="16" t="s">
        <v>417</v>
      </c>
      <c r="C55" s="23">
        <v>100</v>
      </c>
      <c r="D55" s="39"/>
      <c r="E55" s="157"/>
      <c r="F55" s="23">
        <f>SUM(F43:F54)</f>
        <v>100</v>
      </c>
      <c r="G55" s="50"/>
      <c r="H55" s="15"/>
      <c r="I55" s="15"/>
      <c r="J55" s="15"/>
      <c r="K55" s="15"/>
    </row>
    <row r="56" spans="1:11" ht="12">
      <c r="A56" s="15"/>
      <c r="B56" s="39"/>
      <c r="C56" s="19"/>
      <c r="D56" s="39"/>
      <c r="E56" s="157"/>
      <c r="F56" s="19"/>
      <c r="G56" s="59"/>
      <c r="H56" s="15"/>
      <c r="I56" s="15"/>
      <c r="J56" s="15"/>
      <c r="K56" s="15"/>
    </row>
    <row r="57" spans="1:11" ht="12">
      <c r="A57" s="15"/>
      <c r="B57" s="16" t="s">
        <v>505</v>
      </c>
      <c r="C57" s="19"/>
      <c r="D57" s="39"/>
      <c r="E57" s="157"/>
      <c r="F57" s="19"/>
      <c r="G57" s="59"/>
      <c r="H57" s="15"/>
      <c r="I57" s="15"/>
      <c r="J57" s="15"/>
      <c r="K57" s="15"/>
    </row>
    <row r="58" spans="1:11" ht="12">
      <c r="A58" s="15"/>
      <c r="B58" s="39" t="s">
        <v>493</v>
      </c>
      <c r="C58" s="19">
        <v>20</v>
      </c>
      <c r="D58" s="39"/>
      <c r="E58" s="271">
        <f>IF(F58&gt;0,IF(F58&gt;C58,"Invalid Entry",IF(F58&gt;0.7*C58,"","Red Alert")),"Red Alert")</f>
      </c>
      <c r="F58" s="8">
        <v>20</v>
      </c>
      <c r="G58" s="59"/>
      <c r="H58" s="15"/>
      <c r="I58" s="15"/>
      <c r="J58" s="41"/>
      <c r="K58" s="15"/>
    </row>
    <row r="59" spans="1:11" ht="12">
      <c r="A59" s="15"/>
      <c r="B59" s="39" t="s">
        <v>494</v>
      </c>
      <c r="C59" s="19">
        <v>20</v>
      </c>
      <c r="D59" s="39"/>
      <c r="E59" s="271">
        <f>IF(F59&gt;0,IF(F59&gt;C59,"Invalid Entry",IF(F59&gt;0.7*C59,"","Red Alert")),"Red Alert")</f>
      </c>
      <c r="F59" s="8">
        <v>20</v>
      </c>
      <c r="G59" s="59"/>
      <c r="H59" s="15"/>
      <c r="I59" s="15"/>
      <c r="J59" s="41"/>
      <c r="K59" s="15"/>
    </row>
    <row r="60" spans="1:11" ht="12">
      <c r="A60" s="15"/>
      <c r="B60" s="39" t="s">
        <v>495</v>
      </c>
      <c r="C60" s="19">
        <v>40</v>
      </c>
      <c r="D60" s="39"/>
      <c r="E60" s="271">
        <f>IF(F60&gt;0,IF(F60&gt;C60,"Invalid Entry",IF(F60&gt;0.7*C60,"","Red Alert")),"Red Alert")</f>
      </c>
      <c r="F60" s="8">
        <v>40</v>
      </c>
      <c r="G60" s="59"/>
      <c r="H60" s="15"/>
      <c r="I60" s="15"/>
      <c r="J60" s="41"/>
      <c r="K60" s="15"/>
    </row>
    <row r="61" spans="1:11" ht="12.75" thickBot="1">
      <c r="A61" s="15"/>
      <c r="B61" s="39" t="s">
        <v>496</v>
      </c>
      <c r="C61" s="42">
        <v>20</v>
      </c>
      <c r="D61" s="39"/>
      <c r="E61" s="271">
        <f>IF(F61&gt;0,IF(F61&gt;C61,"Invalid Entry",IF(F61&gt;0.7*C61,"","Red Alert")),"Red Alert")</f>
      </c>
      <c r="F61" s="9">
        <v>20</v>
      </c>
      <c r="G61" s="59"/>
      <c r="H61" s="15"/>
      <c r="I61" s="15"/>
      <c r="J61" s="41"/>
      <c r="K61" s="15"/>
    </row>
    <row r="62" spans="1:11" ht="12">
      <c r="A62" s="15"/>
      <c r="B62" s="16" t="s">
        <v>417</v>
      </c>
      <c r="C62" s="23">
        <v>100</v>
      </c>
      <c r="D62" s="39"/>
      <c r="E62" s="157"/>
      <c r="F62" s="23">
        <f>SUM(F57:F61)</f>
        <v>100</v>
      </c>
      <c r="G62" s="50"/>
      <c r="H62" s="15"/>
      <c r="I62" s="15"/>
      <c r="J62" s="15"/>
      <c r="K62" s="15"/>
    </row>
    <row r="63" spans="1:11" ht="12">
      <c r="A63" s="15"/>
      <c r="B63" s="39"/>
      <c r="C63" s="19"/>
      <c r="D63" s="39"/>
      <c r="E63" s="39"/>
      <c r="F63" s="19"/>
      <c r="G63" s="59"/>
      <c r="H63" s="15"/>
      <c r="I63" s="15"/>
      <c r="J63" s="15"/>
      <c r="K63" s="15"/>
    </row>
    <row r="64" spans="1:11" ht="12">
      <c r="A64" s="15"/>
      <c r="B64" s="16" t="s">
        <v>497</v>
      </c>
      <c r="C64" s="43">
        <v>400</v>
      </c>
      <c r="D64" s="39"/>
      <c r="E64" s="39"/>
      <c r="F64" s="138">
        <f>F29+F40+F55+F62</f>
        <v>400</v>
      </c>
      <c r="G64" s="155"/>
      <c r="H64" s="15"/>
      <c r="I64" s="15"/>
      <c r="J64" s="15"/>
      <c r="K64" s="15"/>
    </row>
    <row r="65" spans="1:11" ht="12">
      <c r="A65" s="15"/>
      <c r="B65" s="44" t="s">
        <v>522</v>
      </c>
      <c r="C65" s="45">
        <v>40</v>
      </c>
      <c r="D65" s="46"/>
      <c r="E65" s="46"/>
      <c r="F65" s="137">
        <f>F64/10</f>
        <v>40</v>
      </c>
      <c r="G65" s="156"/>
      <c r="H65" s="15"/>
      <c r="I65" s="15"/>
      <c r="J65" s="15"/>
      <c r="K65" s="15"/>
    </row>
    <row r="66" spans="1:11" ht="12">
      <c r="A66" s="15"/>
      <c r="B66" s="39"/>
      <c r="C66" s="39"/>
      <c r="D66" s="39"/>
      <c r="E66" s="39"/>
      <c r="F66" s="39"/>
      <c r="G66" s="51"/>
      <c r="H66" s="15"/>
      <c r="I66" s="15"/>
      <c r="J66" s="15"/>
      <c r="K66" s="15"/>
    </row>
    <row r="67" spans="1:11" ht="1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2">
      <c r="A68" s="15"/>
      <c r="B68" s="48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2">
      <c r="A69" s="15"/>
      <c r="B69" s="49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</sheetData>
  <sheetProtection password="DC32" sheet="1" objects="1" scenarios="1" selectLockedCells="1"/>
  <mergeCells count="4">
    <mergeCell ref="C3:D3"/>
    <mergeCell ref="C2:D2"/>
    <mergeCell ref="C4:D4"/>
    <mergeCell ref="C5:D5"/>
  </mergeCells>
  <printOptions/>
  <pageMargins left="0.7500000000000001" right="0.7500000000000001" top="1" bottom="1" header="0.5" footer="0.5"/>
  <pageSetup fitToHeight="1" fitToWidth="1" horizontalDpi="300" verticalDpi="300" orientation="portrait" scale="80"/>
  <rowBreaks count="1" manualBreakCount="1">
    <brk id="41" min="1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G70"/>
  <sheetViews>
    <sheetView zoomScale="150" zoomScaleNormal="150" workbookViewId="0" topLeftCell="A1">
      <selection activeCell="F20" sqref="F20"/>
    </sheetView>
  </sheetViews>
  <sheetFormatPr defaultColWidth="8.8515625" defaultRowHeight="12.75"/>
  <cols>
    <col min="1" max="1" width="2.7109375" style="0" customWidth="1"/>
    <col min="2" max="2" width="39.7109375" style="0" customWidth="1"/>
    <col min="3" max="3" width="9.28125" style="0" customWidth="1"/>
    <col min="4" max="4" width="12.28125" style="0" customWidth="1"/>
    <col min="5" max="5" width="16.00390625" style="0" customWidth="1"/>
    <col min="6" max="6" width="12.8515625" style="0" customWidth="1"/>
  </cols>
  <sheetData>
    <row r="1" spans="1:7" ht="12">
      <c r="A1" s="15"/>
      <c r="B1" s="15"/>
      <c r="C1" s="15"/>
      <c r="D1" s="15"/>
      <c r="E1" s="15"/>
      <c r="F1" s="15"/>
      <c r="G1" s="15"/>
    </row>
    <row r="2" spans="1:7" ht="12">
      <c r="A2" s="15"/>
      <c r="B2" s="16" t="s">
        <v>374</v>
      </c>
      <c r="C2" s="286">
        <f>'Area 1'!C2:D2</f>
        <v>0</v>
      </c>
      <c r="D2" s="287"/>
      <c r="E2" s="18" t="s">
        <v>375</v>
      </c>
      <c r="F2" s="129">
        <f>'Area 1'!F2:H2</f>
        <v>0</v>
      </c>
      <c r="G2" s="15"/>
    </row>
    <row r="3" spans="1:7" ht="12">
      <c r="A3" s="15"/>
      <c r="B3" s="16" t="s">
        <v>625</v>
      </c>
      <c r="C3" s="286">
        <f>'Area 1'!C3:D3</f>
        <v>0</v>
      </c>
      <c r="D3" s="287"/>
      <c r="E3" s="18" t="s">
        <v>376</v>
      </c>
      <c r="F3" s="129">
        <f>'Area 1'!F3:H3</f>
        <v>0</v>
      </c>
      <c r="G3" s="15"/>
    </row>
    <row r="4" spans="1:7" ht="12.75" thickBot="1">
      <c r="A4" s="15"/>
      <c r="B4" s="20" t="s">
        <v>377</v>
      </c>
      <c r="C4" s="286">
        <f>'Area 1'!C4:D4</f>
        <v>0</v>
      </c>
      <c r="D4" s="287"/>
      <c r="E4" s="21" t="s">
        <v>512</v>
      </c>
      <c r="F4" s="22" t="s">
        <v>513</v>
      </c>
      <c r="G4" s="15"/>
    </row>
    <row r="5" spans="1:7" ht="12">
      <c r="A5" s="15"/>
      <c r="B5" s="18" t="s">
        <v>378</v>
      </c>
      <c r="C5" s="286">
        <f>'Area 1'!C5:D5</f>
        <v>0</v>
      </c>
      <c r="D5" s="287"/>
      <c r="E5" s="23">
        <f>F29</f>
        <v>100</v>
      </c>
      <c r="F5" s="24">
        <f>F30</f>
        <v>10</v>
      </c>
      <c r="G5" s="15"/>
    </row>
    <row r="6" spans="1:7" ht="12">
      <c r="A6" s="15"/>
      <c r="B6" s="15"/>
      <c r="C6" s="25"/>
      <c r="D6" s="25"/>
      <c r="E6" s="25"/>
      <c r="F6" s="25"/>
      <c r="G6" s="15"/>
    </row>
    <row r="7" spans="1:7" ht="18">
      <c r="A7" s="15"/>
      <c r="B7" s="26" t="s">
        <v>89</v>
      </c>
      <c r="C7" s="15"/>
      <c r="D7" s="15"/>
      <c r="E7" s="15"/>
      <c r="F7" s="15"/>
      <c r="G7" s="15"/>
    </row>
    <row r="8" spans="1:7" ht="12">
      <c r="A8" s="15"/>
      <c r="B8" s="15"/>
      <c r="C8" s="15"/>
      <c r="D8" s="15"/>
      <c r="E8" s="15"/>
      <c r="F8" s="15"/>
      <c r="G8" s="15"/>
    </row>
    <row r="9" spans="1:7" ht="12">
      <c r="A9" s="15"/>
      <c r="B9" s="28" t="s">
        <v>504</v>
      </c>
      <c r="C9" s="29" t="s">
        <v>481</v>
      </c>
      <c r="D9" s="15"/>
      <c r="E9" s="15"/>
      <c r="F9" s="15"/>
      <c r="G9" s="15"/>
    </row>
    <row r="10" spans="1:7" ht="12">
      <c r="A10" s="15"/>
      <c r="B10" s="30" t="s">
        <v>381</v>
      </c>
      <c r="C10" s="15" t="s">
        <v>482</v>
      </c>
      <c r="D10" s="15"/>
      <c r="E10" s="15"/>
      <c r="F10" s="15"/>
      <c r="G10" s="15"/>
    </row>
    <row r="11" spans="1:7" ht="12">
      <c r="A11" s="15"/>
      <c r="B11" s="15" t="s">
        <v>476</v>
      </c>
      <c r="C11" s="15" t="s">
        <v>100</v>
      </c>
      <c r="D11" s="15"/>
      <c r="E11" s="15"/>
      <c r="F11" s="15"/>
      <c r="G11" s="15"/>
    </row>
    <row r="12" spans="1:7" ht="12">
      <c r="A12" s="15"/>
      <c r="B12" s="15" t="s">
        <v>477</v>
      </c>
      <c r="C12" s="15"/>
      <c r="D12" s="15"/>
      <c r="E12" s="15"/>
      <c r="F12" s="15"/>
      <c r="G12" s="15"/>
    </row>
    <row r="13" spans="1:7" ht="12">
      <c r="A13" s="15"/>
      <c r="B13" s="15" t="s">
        <v>478</v>
      </c>
      <c r="C13" s="15"/>
      <c r="D13" s="15"/>
      <c r="E13" s="15"/>
      <c r="F13" s="15"/>
      <c r="G13" s="15"/>
    </row>
    <row r="14" spans="1:7" ht="12">
      <c r="A14" s="15"/>
      <c r="B14" s="15" t="s">
        <v>479</v>
      </c>
      <c r="C14" s="15"/>
      <c r="D14" s="15"/>
      <c r="E14" s="15"/>
      <c r="F14" s="15"/>
      <c r="G14" s="15"/>
    </row>
    <row r="15" spans="1:7" ht="12">
      <c r="A15" s="15"/>
      <c r="B15" s="15" t="s">
        <v>480</v>
      </c>
      <c r="C15" s="15"/>
      <c r="D15" s="15"/>
      <c r="E15" s="15"/>
      <c r="F15" s="15"/>
      <c r="G15" s="15"/>
    </row>
    <row r="16" spans="1:7" ht="12">
      <c r="A16" s="15"/>
      <c r="B16" s="48"/>
      <c r="C16" s="15"/>
      <c r="D16" s="15"/>
      <c r="E16" s="15"/>
      <c r="F16" s="15"/>
      <c r="G16" s="15"/>
    </row>
    <row r="17" spans="1:7" ht="12">
      <c r="A17" s="15"/>
      <c r="B17" s="15"/>
      <c r="C17" s="31" t="s">
        <v>500</v>
      </c>
      <c r="D17" s="32" t="s">
        <v>503</v>
      </c>
      <c r="E17" s="33" t="s">
        <v>641</v>
      </c>
      <c r="F17" s="99" t="s">
        <v>380</v>
      </c>
      <c r="G17" s="15"/>
    </row>
    <row r="18" spans="1:7" ht="12">
      <c r="A18" s="15"/>
      <c r="B18" s="15"/>
      <c r="C18" s="35" t="s">
        <v>501</v>
      </c>
      <c r="D18" s="36" t="s">
        <v>502</v>
      </c>
      <c r="E18" s="202" t="s">
        <v>633</v>
      </c>
      <c r="F18" s="100"/>
      <c r="G18" s="15"/>
    </row>
    <row r="19" spans="1:7" ht="12">
      <c r="A19" s="15"/>
      <c r="B19" s="16" t="s">
        <v>574</v>
      </c>
      <c r="C19" s="103"/>
      <c r="D19" s="23"/>
      <c r="E19" s="43"/>
      <c r="F19" s="110"/>
      <c r="G19" s="15"/>
    </row>
    <row r="20" spans="1:7" ht="12">
      <c r="A20" s="15"/>
      <c r="B20" s="53" t="s">
        <v>91</v>
      </c>
      <c r="C20" s="19">
        <v>40</v>
      </c>
      <c r="D20" s="19"/>
      <c r="E20" s="161">
        <f>IF(F20&gt;0,IF(F20&gt;C20,"Invalid Entry",IF(F20&gt;0.7*C20,"","Red Alert")),"Red Alert")</f>
      </c>
      <c r="F20" s="107">
        <v>40</v>
      </c>
      <c r="G20" s="15"/>
    </row>
    <row r="21" spans="1:7" ht="12">
      <c r="A21" s="15"/>
      <c r="B21" s="39" t="s">
        <v>92</v>
      </c>
      <c r="C21" s="19">
        <v>10</v>
      </c>
      <c r="D21" s="19"/>
      <c r="E21" s="161">
        <f aca="true" t="shared" si="0" ref="E21:E27">IF(F21&gt;0,IF(F21&gt;C21,"Invalid Entry",IF(F21&gt;0.7*C21,"","Red Alert")),"Red Alert")</f>
      </c>
      <c r="F21" s="107">
        <v>10</v>
      </c>
      <c r="G21" s="15"/>
    </row>
    <row r="22" spans="1:7" ht="12">
      <c r="A22" s="15"/>
      <c r="B22" s="39" t="s">
        <v>42</v>
      </c>
      <c r="C22" s="19">
        <v>15</v>
      </c>
      <c r="D22" s="19"/>
      <c r="E22" s="161">
        <f t="shared" si="0"/>
      </c>
      <c r="F22" s="107">
        <v>15</v>
      </c>
      <c r="G22" s="15"/>
    </row>
    <row r="23" spans="1:7" ht="12">
      <c r="A23" s="15"/>
      <c r="B23" s="39" t="s">
        <v>43</v>
      </c>
      <c r="C23" s="19">
        <v>15</v>
      </c>
      <c r="D23" s="19"/>
      <c r="E23" s="161">
        <f t="shared" si="0"/>
      </c>
      <c r="F23" s="107">
        <v>15</v>
      </c>
      <c r="G23" s="15"/>
    </row>
    <row r="24" spans="1:7" ht="12">
      <c r="A24" s="15"/>
      <c r="B24" s="39" t="s">
        <v>44</v>
      </c>
      <c r="C24" s="19">
        <v>5</v>
      </c>
      <c r="D24" s="19"/>
      <c r="E24" s="161">
        <f t="shared" si="0"/>
      </c>
      <c r="F24" s="107">
        <v>5</v>
      </c>
      <c r="G24" s="15"/>
    </row>
    <row r="25" spans="1:7" ht="12">
      <c r="A25" s="15"/>
      <c r="B25" s="39" t="s">
        <v>45</v>
      </c>
      <c r="C25" s="19">
        <v>5</v>
      </c>
      <c r="D25" s="19"/>
      <c r="E25" s="161">
        <f t="shared" si="0"/>
      </c>
      <c r="F25" s="107">
        <v>5</v>
      </c>
      <c r="G25" s="15"/>
    </row>
    <row r="26" spans="1:7" ht="12">
      <c r="A26" s="15"/>
      <c r="B26" s="39" t="s">
        <v>46</v>
      </c>
      <c r="C26" s="19">
        <v>5</v>
      </c>
      <c r="D26" s="19"/>
      <c r="E26" s="161">
        <f t="shared" si="0"/>
      </c>
      <c r="F26" s="107">
        <v>5</v>
      </c>
      <c r="G26" s="15"/>
    </row>
    <row r="27" spans="1:7" ht="12.75" thickBot="1">
      <c r="A27" s="15"/>
      <c r="B27" s="39" t="s">
        <v>47</v>
      </c>
      <c r="C27" s="42">
        <v>5</v>
      </c>
      <c r="D27" s="19"/>
      <c r="E27" s="161">
        <f t="shared" si="0"/>
      </c>
      <c r="F27" s="109">
        <v>5</v>
      </c>
      <c r="G27" s="15"/>
    </row>
    <row r="28" spans="1:7" ht="12">
      <c r="A28" s="15"/>
      <c r="B28" s="39"/>
      <c r="C28" s="62"/>
      <c r="D28" s="19"/>
      <c r="E28" s="19"/>
      <c r="F28" s="62"/>
      <c r="G28" s="15"/>
    </row>
    <row r="29" spans="1:7" ht="12">
      <c r="A29" s="15"/>
      <c r="B29" s="16" t="s">
        <v>497</v>
      </c>
      <c r="C29" s="43">
        <v>100</v>
      </c>
      <c r="D29" s="19"/>
      <c r="E29" s="19"/>
      <c r="F29" s="138">
        <f>SUM(F20:F28)</f>
        <v>100</v>
      </c>
      <c r="G29" s="15"/>
    </row>
    <row r="30" spans="1:7" ht="12">
      <c r="A30" s="15"/>
      <c r="B30" s="16" t="s">
        <v>421</v>
      </c>
      <c r="C30" s="43">
        <v>10</v>
      </c>
      <c r="D30" s="19"/>
      <c r="E30" s="19"/>
      <c r="F30" s="137">
        <f>F29/10</f>
        <v>10</v>
      </c>
      <c r="G30" s="15"/>
    </row>
    <row r="31" spans="1:7" ht="12">
      <c r="A31" s="15"/>
      <c r="B31" s="39"/>
      <c r="C31" s="39"/>
      <c r="D31" s="39"/>
      <c r="E31" s="39"/>
      <c r="F31" s="39"/>
      <c r="G31" s="15"/>
    </row>
    <row r="32" spans="1:7" ht="12">
      <c r="A32" s="15"/>
      <c r="B32" s="51"/>
      <c r="C32" s="51"/>
      <c r="D32" s="51"/>
      <c r="E32" s="51"/>
      <c r="F32" s="51"/>
      <c r="G32" s="15"/>
    </row>
    <row r="33" spans="1:7" ht="12">
      <c r="A33" s="15"/>
      <c r="B33" s="51"/>
      <c r="C33" s="51"/>
      <c r="D33" s="51"/>
      <c r="E33" s="51"/>
      <c r="F33" s="51"/>
      <c r="G33" s="15"/>
    </row>
    <row r="34" spans="1:7" ht="12">
      <c r="A34" s="15"/>
      <c r="B34" s="51"/>
      <c r="C34" s="51"/>
      <c r="D34" s="51"/>
      <c r="E34" s="51"/>
      <c r="F34" s="51"/>
      <c r="G34" s="15"/>
    </row>
    <row r="35" spans="1:6" ht="12">
      <c r="A35" s="15"/>
      <c r="B35" s="51"/>
      <c r="C35" s="51"/>
      <c r="D35" s="51"/>
      <c r="E35" s="51"/>
      <c r="F35" s="51"/>
    </row>
    <row r="36" spans="1:6" ht="12">
      <c r="A36" s="15"/>
      <c r="B36" s="51"/>
      <c r="C36" s="51"/>
      <c r="D36" s="51"/>
      <c r="E36" s="51"/>
      <c r="F36" s="51"/>
    </row>
    <row r="37" spans="1:6" ht="12">
      <c r="A37" s="15"/>
      <c r="B37" s="51"/>
      <c r="C37" s="51"/>
      <c r="D37" s="51"/>
      <c r="E37" s="51"/>
      <c r="F37" s="51"/>
    </row>
    <row r="38" spans="1:6" ht="12">
      <c r="A38" s="15"/>
      <c r="B38" s="51"/>
      <c r="C38" s="51"/>
      <c r="D38" s="51"/>
      <c r="E38" s="51"/>
      <c r="F38" s="51"/>
    </row>
    <row r="39" spans="1:6" ht="12">
      <c r="A39" s="15"/>
      <c r="B39" s="102"/>
      <c r="C39" s="57"/>
      <c r="D39" s="51"/>
      <c r="E39" s="51"/>
      <c r="F39" s="51"/>
    </row>
    <row r="40" spans="1:6" ht="12">
      <c r="A40" s="15"/>
      <c r="B40" s="51"/>
      <c r="C40" s="51"/>
      <c r="D40" s="51"/>
      <c r="E40" s="51"/>
      <c r="F40" s="51"/>
    </row>
    <row r="41" spans="2:6" ht="12">
      <c r="B41" s="4"/>
      <c r="C41" s="4"/>
      <c r="D41" s="4"/>
      <c r="E41" s="4"/>
      <c r="F41" s="4"/>
    </row>
    <row r="42" spans="2:6" ht="12">
      <c r="B42" s="4"/>
      <c r="C42" s="4"/>
      <c r="D42" s="4"/>
      <c r="E42" s="4"/>
      <c r="F42" s="4"/>
    </row>
    <row r="43" spans="2:6" ht="12">
      <c r="B43" s="4"/>
      <c r="C43" s="4"/>
      <c r="D43" s="4"/>
      <c r="E43" s="4"/>
      <c r="F43" s="4"/>
    </row>
    <row r="44" spans="2:6" ht="12">
      <c r="B44" s="4"/>
      <c r="C44" s="4"/>
      <c r="D44" s="4"/>
      <c r="E44" s="4"/>
      <c r="F44" s="4"/>
    </row>
    <row r="45" spans="2:6" ht="12">
      <c r="B45" s="4"/>
      <c r="C45" s="4"/>
      <c r="D45" s="4"/>
      <c r="E45" s="4"/>
      <c r="F45" s="4"/>
    </row>
    <row r="46" spans="2:6" ht="12">
      <c r="B46" s="4"/>
      <c r="C46" s="4"/>
      <c r="D46" s="4"/>
      <c r="E46" s="4"/>
      <c r="F46" s="4"/>
    </row>
    <row r="47" spans="2:6" ht="12">
      <c r="B47" s="4"/>
      <c r="C47" s="4"/>
      <c r="D47" s="4"/>
      <c r="E47" s="4"/>
      <c r="F47" s="4"/>
    </row>
    <row r="48" spans="2:6" ht="12">
      <c r="B48" s="4"/>
      <c r="C48" s="4"/>
      <c r="D48" s="4"/>
      <c r="E48" s="4"/>
      <c r="F48" s="4"/>
    </row>
    <row r="49" spans="2:6" ht="12">
      <c r="B49" s="4"/>
      <c r="C49" s="4"/>
      <c r="D49" s="4"/>
      <c r="E49" s="4"/>
      <c r="F49" s="4"/>
    </row>
    <row r="50" spans="2:6" ht="12">
      <c r="B50" s="4"/>
      <c r="C50" s="4"/>
      <c r="D50" s="4"/>
      <c r="E50" s="4"/>
      <c r="F50" s="4"/>
    </row>
    <row r="51" spans="2:6" ht="12">
      <c r="B51" s="4"/>
      <c r="C51" s="4"/>
      <c r="D51" s="4"/>
      <c r="E51" s="4"/>
      <c r="F51" s="4"/>
    </row>
    <row r="52" spans="2:6" ht="12">
      <c r="B52" s="4"/>
      <c r="C52" s="4"/>
      <c r="D52" s="4"/>
      <c r="E52" s="4"/>
      <c r="F52" s="4"/>
    </row>
    <row r="53" spans="2:6" ht="12">
      <c r="B53" s="4"/>
      <c r="C53" s="4"/>
      <c r="D53" s="4"/>
      <c r="E53" s="4"/>
      <c r="F53" s="4"/>
    </row>
    <row r="54" spans="2:6" ht="12">
      <c r="B54" s="4"/>
      <c r="C54" s="4"/>
      <c r="D54" s="4"/>
      <c r="E54" s="4"/>
      <c r="F54" s="4"/>
    </row>
    <row r="55" spans="2:6" ht="12">
      <c r="B55" s="3"/>
      <c r="C55" s="3"/>
      <c r="D55" s="4"/>
      <c r="E55" s="4"/>
      <c r="F55" s="4"/>
    </row>
    <row r="56" spans="2:6" ht="12">
      <c r="B56" s="4"/>
      <c r="C56" s="4"/>
      <c r="D56" s="4"/>
      <c r="E56" s="4"/>
      <c r="F56" s="4"/>
    </row>
    <row r="57" spans="2:6" ht="12">
      <c r="B57" s="4"/>
      <c r="C57" s="4"/>
      <c r="D57" s="4"/>
      <c r="E57" s="4"/>
      <c r="F57" s="4"/>
    </row>
    <row r="58" spans="2:6" ht="12">
      <c r="B58" s="4"/>
      <c r="C58" s="4"/>
      <c r="D58" s="4"/>
      <c r="E58" s="4"/>
      <c r="F58" s="4"/>
    </row>
    <row r="59" spans="2:6" ht="12">
      <c r="B59" s="4"/>
      <c r="C59" s="4"/>
      <c r="D59" s="4"/>
      <c r="E59" s="4"/>
      <c r="F59" s="4"/>
    </row>
    <row r="60" spans="2:6" ht="12">
      <c r="B60" s="4"/>
      <c r="C60" s="4"/>
      <c r="D60" s="4"/>
      <c r="E60" s="4"/>
      <c r="F60" s="4"/>
    </row>
    <row r="61" spans="2:6" ht="12">
      <c r="B61" s="4"/>
      <c r="C61" s="4"/>
      <c r="D61" s="4"/>
      <c r="E61" s="4"/>
      <c r="F61" s="4"/>
    </row>
    <row r="62" spans="2:6" ht="12">
      <c r="B62" s="4"/>
      <c r="C62" s="4"/>
      <c r="D62" s="4"/>
      <c r="E62" s="4"/>
      <c r="F62" s="4"/>
    </row>
    <row r="63" spans="2:6" ht="12">
      <c r="B63" s="3"/>
      <c r="C63" s="3"/>
      <c r="D63" s="4"/>
      <c r="E63" s="4"/>
      <c r="F63" s="4"/>
    </row>
    <row r="64" spans="2:6" ht="12">
      <c r="B64" s="4"/>
      <c r="C64" s="4"/>
      <c r="D64" s="4"/>
      <c r="E64" s="4"/>
      <c r="F64" s="4"/>
    </row>
    <row r="65" spans="2:6" ht="12">
      <c r="B65" s="3"/>
      <c r="C65" s="3"/>
      <c r="D65" s="4"/>
      <c r="E65" s="4"/>
      <c r="F65" s="4"/>
    </row>
    <row r="66" spans="2:6" ht="12">
      <c r="B66" s="4"/>
      <c r="C66" s="3"/>
      <c r="D66" s="4"/>
      <c r="E66" s="4"/>
      <c r="F66" s="4"/>
    </row>
    <row r="67" spans="2:6" ht="12">
      <c r="B67" s="4"/>
      <c r="C67" s="4"/>
      <c r="D67" s="4"/>
      <c r="E67" s="4"/>
      <c r="F67" s="4"/>
    </row>
    <row r="68" spans="2:6" ht="12">
      <c r="B68" s="4"/>
      <c r="C68" s="4"/>
      <c r="D68" s="4"/>
      <c r="E68" s="4"/>
      <c r="F68" s="4"/>
    </row>
    <row r="69" ht="12">
      <c r="B69" s="2"/>
    </row>
    <row r="70" ht="12">
      <c r="B70" s="1"/>
    </row>
  </sheetData>
  <sheetProtection password="DC32" sheet="1" objects="1" scenarios="1" selectLockedCells="1"/>
  <mergeCells count="4">
    <mergeCell ref="C3:D3"/>
    <mergeCell ref="C2:D2"/>
    <mergeCell ref="C4:D4"/>
    <mergeCell ref="C5:D5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71"/>
  <sheetViews>
    <sheetView zoomScale="150" zoomScaleNormal="150" workbookViewId="0" topLeftCell="A1">
      <selection activeCell="F22" sqref="F22"/>
    </sheetView>
  </sheetViews>
  <sheetFormatPr defaultColWidth="8.8515625" defaultRowHeight="12.75"/>
  <cols>
    <col min="1" max="1" width="2.8515625" style="0" customWidth="1"/>
    <col min="2" max="2" width="39.7109375" style="0" customWidth="1"/>
    <col min="3" max="4" width="12.140625" style="0" customWidth="1"/>
    <col min="5" max="5" width="16.8515625" style="0" customWidth="1"/>
    <col min="6" max="6" width="12.140625" style="0" customWidth="1"/>
  </cols>
  <sheetData>
    <row r="1" spans="1:7" ht="12">
      <c r="A1" s="15"/>
      <c r="B1" s="15"/>
      <c r="C1" s="15"/>
      <c r="D1" s="15"/>
      <c r="E1" s="15"/>
      <c r="F1" s="15"/>
      <c r="G1" s="15"/>
    </row>
    <row r="2" spans="1:7" ht="12">
      <c r="A2" s="15"/>
      <c r="B2" s="16" t="s">
        <v>374</v>
      </c>
      <c r="C2" s="286">
        <f>'Area 1'!C2:D2</f>
        <v>0</v>
      </c>
      <c r="D2" s="287"/>
      <c r="E2" s="18" t="s">
        <v>375</v>
      </c>
      <c r="F2" s="129">
        <f>'Area 1'!F2:H2</f>
        <v>0</v>
      </c>
      <c r="G2" s="15"/>
    </row>
    <row r="3" spans="1:7" ht="12">
      <c r="A3" s="15"/>
      <c r="B3" s="16" t="s">
        <v>625</v>
      </c>
      <c r="C3" s="286">
        <f>'Area 1'!C3:D3</f>
        <v>0</v>
      </c>
      <c r="D3" s="287"/>
      <c r="E3" s="18" t="s">
        <v>376</v>
      </c>
      <c r="F3" s="129">
        <f>'Area 1'!F3:H3</f>
        <v>0</v>
      </c>
      <c r="G3" s="15"/>
    </row>
    <row r="4" spans="1:7" ht="12.75" thickBot="1">
      <c r="A4" s="15"/>
      <c r="B4" s="20" t="s">
        <v>377</v>
      </c>
      <c r="C4" s="286">
        <f>'Area 1'!C4:D4</f>
        <v>0</v>
      </c>
      <c r="D4" s="287"/>
      <c r="E4" s="21" t="s">
        <v>512</v>
      </c>
      <c r="F4" s="22" t="s">
        <v>513</v>
      </c>
      <c r="G4" s="15"/>
    </row>
    <row r="5" spans="1:7" ht="12">
      <c r="A5" s="15"/>
      <c r="B5" s="18" t="s">
        <v>378</v>
      </c>
      <c r="C5" s="286">
        <f>'Area 1'!C5:D5</f>
        <v>0</v>
      </c>
      <c r="D5" s="287"/>
      <c r="E5" s="23">
        <f>F31</f>
        <v>100</v>
      </c>
      <c r="F5" s="24">
        <f>F32</f>
        <v>10</v>
      </c>
      <c r="G5" s="15"/>
    </row>
    <row r="6" spans="1:7" ht="12">
      <c r="A6" s="15"/>
      <c r="B6" s="15"/>
      <c r="C6" s="25"/>
      <c r="D6" s="25"/>
      <c r="E6" s="25"/>
      <c r="F6" s="25"/>
      <c r="G6" s="15"/>
    </row>
    <row r="7" spans="1:7" ht="18">
      <c r="A7" s="15"/>
      <c r="B7" s="26" t="s">
        <v>48</v>
      </c>
      <c r="C7" s="15"/>
      <c r="D7" s="15"/>
      <c r="E7" s="15"/>
      <c r="F7" s="15"/>
      <c r="G7" s="15"/>
    </row>
    <row r="8" spans="1:7" ht="12">
      <c r="A8" s="15"/>
      <c r="B8" s="48" t="s">
        <v>97</v>
      </c>
      <c r="C8" s="15"/>
      <c r="D8" s="15"/>
      <c r="E8" s="15"/>
      <c r="F8" s="15"/>
      <c r="G8" s="15"/>
    </row>
    <row r="9" spans="1:7" ht="12">
      <c r="A9" s="15"/>
      <c r="B9" s="48" t="s">
        <v>98</v>
      </c>
      <c r="C9" s="15"/>
      <c r="D9" s="15"/>
      <c r="E9" s="15"/>
      <c r="F9" s="15"/>
      <c r="G9" s="15"/>
    </row>
    <row r="10" spans="1:7" ht="12">
      <c r="A10" s="15"/>
      <c r="B10" s="15"/>
      <c r="C10" s="15"/>
      <c r="D10" s="15"/>
      <c r="E10" s="15"/>
      <c r="F10" s="15"/>
      <c r="G10" s="15"/>
    </row>
    <row r="11" spans="1:7" ht="12">
      <c r="A11" s="15"/>
      <c r="B11" s="28" t="s">
        <v>504</v>
      </c>
      <c r="C11" s="29" t="s">
        <v>481</v>
      </c>
      <c r="D11" s="15"/>
      <c r="E11" s="15"/>
      <c r="F11" s="15"/>
      <c r="G11" s="15"/>
    </row>
    <row r="12" spans="1:7" ht="12">
      <c r="A12" s="15"/>
      <c r="B12" s="30" t="s">
        <v>381</v>
      </c>
      <c r="C12" s="15" t="s">
        <v>482</v>
      </c>
      <c r="D12" s="15"/>
      <c r="E12" s="15"/>
      <c r="F12" s="15"/>
      <c r="G12" s="15"/>
    </row>
    <row r="13" spans="1:7" ht="12">
      <c r="A13" s="15"/>
      <c r="B13" s="15" t="s">
        <v>476</v>
      </c>
      <c r="C13" s="15" t="s">
        <v>100</v>
      </c>
      <c r="D13" s="15"/>
      <c r="E13" s="15"/>
      <c r="F13" s="15"/>
      <c r="G13" s="15"/>
    </row>
    <row r="14" spans="1:7" ht="12">
      <c r="A14" s="15"/>
      <c r="B14" s="15" t="s">
        <v>477</v>
      </c>
      <c r="C14" s="15"/>
      <c r="D14" s="15"/>
      <c r="E14" s="15"/>
      <c r="F14" s="15"/>
      <c r="G14" s="15"/>
    </row>
    <row r="15" spans="1:7" ht="12">
      <c r="A15" s="15"/>
      <c r="B15" s="15" t="s">
        <v>478</v>
      </c>
      <c r="C15" s="15"/>
      <c r="D15" s="15"/>
      <c r="E15" s="15"/>
      <c r="F15" s="15"/>
      <c r="G15" s="15"/>
    </row>
    <row r="16" spans="1:7" ht="12">
      <c r="A16" s="15"/>
      <c r="B16" s="15" t="s">
        <v>479</v>
      </c>
      <c r="C16" s="15"/>
      <c r="D16" s="15"/>
      <c r="E16" s="15"/>
      <c r="F16" s="15"/>
      <c r="G16" s="15"/>
    </row>
    <row r="17" spans="1:7" ht="12">
      <c r="A17" s="15"/>
      <c r="B17" s="15" t="s">
        <v>480</v>
      </c>
      <c r="C17" s="15"/>
      <c r="D17" s="15"/>
      <c r="E17" s="15"/>
      <c r="F17" s="15"/>
      <c r="G17" s="15"/>
    </row>
    <row r="18" spans="1:7" ht="12">
      <c r="A18" s="15"/>
      <c r="B18" s="15"/>
      <c r="C18" s="15"/>
      <c r="D18" s="15"/>
      <c r="E18" s="15"/>
      <c r="F18" s="15"/>
      <c r="G18" s="15"/>
    </row>
    <row r="19" spans="1:7" ht="12">
      <c r="A19" s="15"/>
      <c r="B19" s="15"/>
      <c r="C19" s="31" t="s">
        <v>500</v>
      </c>
      <c r="D19" s="32" t="s">
        <v>503</v>
      </c>
      <c r="E19" s="33" t="s">
        <v>641</v>
      </c>
      <c r="F19" s="34" t="s">
        <v>380</v>
      </c>
      <c r="G19" s="15"/>
    </row>
    <row r="20" spans="1:7" ht="12">
      <c r="A20" s="15"/>
      <c r="B20" s="15"/>
      <c r="C20" s="35" t="s">
        <v>501</v>
      </c>
      <c r="D20" s="36" t="s">
        <v>502</v>
      </c>
      <c r="E20" s="202" t="s">
        <v>633</v>
      </c>
      <c r="F20" s="72"/>
      <c r="G20" s="15"/>
    </row>
    <row r="21" spans="1:7" ht="12">
      <c r="A21" s="15"/>
      <c r="B21" s="18" t="s">
        <v>575</v>
      </c>
      <c r="C21" s="39"/>
      <c r="D21" s="39"/>
      <c r="E21" s="39"/>
      <c r="F21" s="39"/>
      <c r="G21" s="15"/>
    </row>
    <row r="22" spans="1:7" ht="12">
      <c r="A22" s="15"/>
      <c r="B22" s="39" t="s">
        <v>165</v>
      </c>
      <c r="C22" s="19">
        <v>40</v>
      </c>
      <c r="D22" s="39"/>
      <c r="E22" s="161">
        <f>IF(F22&gt;0,IF(F22&gt;C22,"Invalid Entry",IF(F22&gt;0.7*C22,"","Red Alert")),"Red Alert")</f>
      </c>
      <c r="F22" s="107">
        <v>40</v>
      </c>
      <c r="G22" s="15"/>
    </row>
    <row r="23" spans="1:7" ht="12">
      <c r="A23" s="15"/>
      <c r="B23" s="39" t="s">
        <v>166</v>
      </c>
      <c r="C23" s="19">
        <v>35</v>
      </c>
      <c r="D23" s="39"/>
      <c r="E23" s="161">
        <f aca="true" t="shared" si="0" ref="E23:E28">IF(F23&gt;0,IF(F23&gt;C23,"Invalid Entry",IF(F23&gt;0.7*C23,"","Red Alert")),"Red Alert")</f>
      </c>
      <c r="F23" s="107">
        <v>35</v>
      </c>
      <c r="G23" s="15"/>
    </row>
    <row r="24" spans="1:7" ht="12">
      <c r="A24" s="15"/>
      <c r="B24" s="39" t="s">
        <v>167</v>
      </c>
      <c r="C24" s="19">
        <v>5</v>
      </c>
      <c r="D24" s="39"/>
      <c r="E24" s="161">
        <f t="shared" si="0"/>
      </c>
      <c r="F24" s="107">
        <v>5</v>
      </c>
      <c r="G24" s="15"/>
    </row>
    <row r="25" spans="1:7" ht="12">
      <c r="A25" s="15"/>
      <c r="B25" s="39" t="s">
        <v>168</v>
      </c>
      <c r="C25" s="19">
        <v>5</v>
      </c>
      <c r="D25" s="39"/>
      <c r="E25" s="161">
        <f t="shared" si="0"/>
      </c>
      <c r="F25" s="107">
        <v>5</v>
      </c>
      <c r="G25" s="15"/>
    </row>
    <row r="26" spans="1:7" ht="12">
      <c r="A26" s="15"/>
      <c r="B26" s="39" t="s">
        <v>169</v>
      </c>
      <c r="C26" s="19">
        <v>5</v>
      </c>
      <c r="D26" s="39"/>
      <c r="E26" s="161">
        <f t="shared" si="0"/>
      </c>
      <c r="F26" s="107">
        <v>5</v>
      </c>
      <c r="G26" s="15"/>
    </row>
    <row r="27" spans="1:7" ht="12">
      <c r="A27" s="15"/>
      <c r="B27" s="39" t="s">
        <v>170</v>
      </c>
      <c r="C27" s="19">
        <v>5</v>
      </c>
      <c r="D27" s="39"/>
      <c r="E27" s="161">
        <f t="shared" si="0"/>
      </c>
      <c r="F27" s="107">
        <v>5</v>
      </c>
      <c r="G27" s="15"/>
    </row>
    <row r="28" spans="1:7" ht="12.75" thickBot="1">
      <c r="A28" s="15"/>
      <c r="B28" s="39" t="s">
        <v>171</v>
      </c>
      <c r="C28" s="42">
        <v>5</v>
      </c>
      <c r="D28" s="39"/>
      <c r="E28" s="161">
        <f t="shared" si="0"/>
      </c>
      <c r="F28" s="109">
        <v>5</v>
      </c>
      <c r="G28" s="15"/>
    </row>
    <row r="29" spans="1:7" ht="12">
      <c r="A29" s="15"/>
      <c r="B29" s="16"/>
      <c r="C29" s="23"/>
      <c r="D29" s="39"/>
      <c r="E29" s="39"/>
      <c r="F29" s="101"/>
      <c r="G29" s="15"/>
    </row>
    <row r="30" spans="1:7" ht="12">
      <c r="A30" s="15"/>
      <c r="B30" s="39"/>
      <c r="C30" s="19"/>
      <c r="D30" s="39"/>
      <c r="E30" s="39"/>
      <c r="F30" s="39"/>
      <c r="G30" s="15"/>
    </row>
    <row r="31" spans="1:7" ht="12">
      <c r="A31" s="15"/>
      <c r="B31" s="16" t="s">
        <v>497</v>
      </c>
      <c r="C31" s="43">
        <v>100</v>
      </c>
      <c r="D31" s="39"/>
      <c r="E31" s="39"/>
      <c r="F31" s="138">
        <f>SUM(F22:F30)</f>
        <v>100</v>
      </c>
      <c r="G31" s="15"/>
    </row>
    <row r="32" spans="1:7" ht="12">
      <c r="A32" s="15"/>
      <c r="B32" s="16" t="s">
        <v>421</v>
      </c>
      <c r="C32" s="43">
        <v>10</v>
      </c>
      <c r="D32" s="39"/>
      <c r="E32" s="39"/>
      <c r="F32" s="137">
        <f>F31/10</f>
        <v>10</v>
      </c>
      <c r="G32" s="15"/>
    </row>
    <row r="33" spans="1:7" ht="12">
      <c r="A33" s="15"/>
      <c r="B33" s="39"/>
      <c r="C33" s="39"/>
      <c r="D33" s="39"/>
      <c r="E33" s="39"/>
      <c r="F33" s="39"/>
      <c r="G33" s="15"/>
    </row>
    <row r="34" spans="1:7" ht="12">
      <c r="A34" s="15"/>
      <c r="B34" s="51"/>
      <c r="C34" s="51"/>
      <c r="D34" s="51"/>
      <c r="E34" s="51"/>
      <c r="F34" s="51"/>
      <c r="G34" s="15"/>
    </row>
    <row r="35" spans="1:6" ht="12">
      <c r="A35" s="15"/>
      <c r="B35" s="51"/>
      <c r="C35" s="51"/>
      <c r="D35" s="51"/>
      <c r="E35" s="51"/>
      <c r="F35" s="51"/>
    </row>
    <row r="36" spans="1:6" ht="12">
      <c r="A36" s="15"/>
      <c r="B36" s="51"/>
      <c r="C36" s="51"/>
      <c r="D36" s="51"/>
      <c r="E36" s="51"/>
      <c r="F36" s="51"/>
    </row>
    <row r="37" spans="1:6" ht="12">
      <c r="A37" s="15"/>
      <c r="B37" s="51"/>
      <c r="C37" s="51"/>
      <c r="D37" s="51"/>
      <c r="E37" s="51"/>
      <c r="F37" s="51"/>
    </row>
    <row r="38" spans="1:6" ht="12">
      <c r="A38" s="15"/>
      <c r="B38" s="51"/>
      <c r="C38" s="51"/>
      <c r="D38" s="51"/>
      <c r="E38" s="51"/>
      <c r="F38" s="51"/>
    </row>
    <row r="39" spans="1:6" ht="12">
      <c r="A39" s="15"/>
      <c r="B39" s="51"/>
      <c r="C39" s="51"/>
      <c r="D39" s="51"/>
      <c r="E39" s="51"/>
      <c r="F39" s="51"/>
    </row>
    <row r="40" spans="2:6" ht="12">
      <c r="B40" s="5"/>
      <c r="C40" s="3"/>
      <c r="D40" s="4"/>
      <c r="E40" s="4"/>
      <c r="F40" s="4"/>
    </row>
    <row r="41" spans="2:6" ht="12">
      <c r="B41" s="4"/>
      <c r="C41" s="4"/>
      <c r="D41" s="4"/>
      <c r="E41" s="4"/>
      <c r="F41" s="4"/>
    </row>
    <row r="42" spans="2:6" ht="12">
      <c r="B42" s="4"/>
      <c r="C42" s="4"/>
      <c r="D42" s="4"/>
      <c r="E42" s="4"/>
      <c r="F42" s="4"/>
    </row>
    <row r="43" spans="2:6" ht="12">
      <c r="B43" s="4"/>
      <c r="C43" s="4"/>
      <c r="D43" s="4"/>
      <c r="E43" s="4"/>
      <c r="F43" s="4"/>
    </row>
    <row r="44" spans="2:6" ht="12">
      <c r="B44" s="4"/>
      <c r="C44" s="4"/>
      <c r="D44" s="4"/>
      <c r="E44" s="4"/>
      <c r="F44" s="4"/>
    </row>
    <row r="45" spans="2:6" ht="12">
      <c r="B45" s="4"/>
      <c r="C45" s="4"/>
      <c r="D45" s="4"/>
      <c r="E45" s="4"/>
      <c r="F45" s="4"/>
    </row>
    <row r="46" spans="2:6" ht="12">
      <c r="B46" s="4"/>
      <c r="C46" s="4"/>
      <c r="D46" s="4"/>
      <c r="E46" s="4"/>
      <c r="F46" s="4"/>
    </row>
    <row r="47" spans="2:6" ht="12">
      <c r="B47" s="4"/>
      <c r="C47" s="4"/>
      <c r="D47" s="4"/>
      <c r="E47" s="4"/>
      <c r="F47" s="4"/>
    </row>
    <row r="48" spans="2:6" ht="12">
      <c r="B48" s="4"/>
      <c r="C48" s="4"/>
      <c r="D48" s="4"/>
      <c r="E48" s="4"/>
      <c r="F48" s="4"/>
    </row>
    <row r="49" spans="2:6" ht="12">
      <c r="B49" s="4"/>
      <c r="C49" s="4"/>
      <c r="D49" s="4"/>
      <c r="E49" s="4"/>
      <c r="F49" s="4"/>
    </row>
    <row r="50" spans="2:6" ht="12">
      <c r="B50" s="4"/>
      <c r="C50" s="4"/>
      <c r="D50" s="4"/>
      <c r="E50" s="4"/>
      <c r="F50" s="4"/>
    </row>
    <row r="51" spans="2:6" ht="12">
      <c r="B51" s="4"/>
      <c r="C51" s="4"/>
      <c r="D51" s="4"/>
      <c r="E51" s="4"/>
      <c r="F51" s="4"/>
    </row>
    <row r="52" spans="2:6" ht="12">
      <c r="B52" s="4"/>
      <c r="C52" s="4"/>
      <c r="D52" s="4"/>
      <c r="E52" s="4"/>
      <c r="F52" s="4"/>
    </row>
    <row r="53" spans="2:6" ht="12">
      <c r="B53" s="4"/>
      <c r="C53" s="4"/>
      <c r="D53" s="4"/>
      <c r="E53" s="4"/>
      <c r="F53" s="4"/>
    </row>
    <row r="54" spans="2:6" ht="12">
      <c r="B54" s="4"/>
      <c r="C54" s="4"/>
      <c r="D54" s="4"/>
      <c r="E54" s="4"/>
      <c r="F54" s="4"/>
    </row>
    <row r="55" spans="2:6" ht="12">
      <c r="B55" s="4"/>
      <c r="C55" s="4"/>
      <c r="D55" s="4"/>
      <c r="E55" s="4"/>
      <c r="F55" s="4"/>
    </row>
    <row r="56" spans="2:6" ht="12">
      <c r="B56" s="3"/>
      <c r="C56" s="3"/>
      <c r="D56" s="4"/>
      <c r="E56" s="4"/>
      <c r="F56" s="4"/>
    </row>
    <row r="57" spans="2:6" ht="12">
      <c r="B57" s="4"/>
      <c r="C57" s="4"/>
      <c r="D57" s="4"/>
      <c r="E57" s="4"/>
      <c r="F57" s="4"/>
    </row>
    <row r="58" spans="2:6" ht="12">
      <c r="B58" s="4"/>
      <c r="C58" s="4"/>
      <c r="D58" s="4"/>
      <c r="E58" s="4"/>
      <c r="F58" s="4"/>
    </row>
    <row r="59" spans="2:6" ht="12">
      <c r="B59" s="4"/>
      <c r="C59" s="4"/>
      <c r="D59" s="4"/>
      <c r="E59" s="4"/>
      <c r="F59" s="4"/>
    </row>
    <row r="60" spans="2:6" ht="12">
      <c r="B60" s="4"/>
      <c r="C60" s="4"/>
      <c r="D60" s="4"/>
      <c r="E60" s="4"/>
      <c r="F60" s="4"/>
    </row>
    <row r="61" spans="2:6" ht="12">
      <c r="B61" s="4"/>
      <c r="C61" s="4"/>
      <c r="D61" s="4"/>
      <c r="E61" s="4"/>
      <c r="F61" s="4"/>
    </row>
    <row r="62" spans="2:6" ht="12">
      <c r="B62" s="4"/>
      <c r="C62" s="4"/>
      <c r="D62" s="4"/>
      <c r="E62" s="4"/>
      <c r="F62" s="4"/>
    </row>
    <row r="63" spans="2:6" ht="12">
      <c r="B63" s="4"/>
      <c r="C63" s="4"/>
      <c r="D63" s="4"/>
      <c r="E63" s="4"/>
      <c r="F63" s="4"/>
    </row>
    <row r="64" spans="2:6" ht="12">
      <c r="B64" s="3"/>
      <c r="C64" s="3"/>
      <c r="D64" s="4"/>
      <c r="E64" s="4"/>
      <c r="F64" s="4"/>
    </row>
    <row r="65" spans="2:6" ht="12">
      <c r="B65" s="4"/>
      <c r="C65" s="4"/>
      <c r="D65" s="4"/>
      <c r="E65" s="4"/>
      <c r="F65" s="4"/>
    </row>
    <row r="66" spans="2:6" ht="12">
      <c r="B66" s="3"/>
      <c r="C66" s="3"/>
      <c r="D66" s="4"/>
      <c r="E66" s="4"/>
      <c r="F66" s="4"/>
    </row>
    <row r="67" spans="2:6" ht="12">
      <c r="B67" s="4"/>
      <c r="C67" s="3"/>
      <c r="D67" s="4"/>
      <c r="E67" s="4"/>
      <c r="F67" s="4"/>
    </row>
    <row r="68" spans="2:6" ht="12">
      <c r="B68" s="4"/>
      <c r="C68" s="4"/>
      <c r="D68" s="4"/>
      <c r="E68" s="4"/>
      <c r="F68" s="4"/>
    </row>
    <row r="69" spans="2:6" ht="12">
      <c r="B69" s="4"/>
      <c r="C69" s="4"/>
      <c r="D69" s="4"/>
      <c r="E69" s="4"/>
      <c r="F69" s="4"/>
    </row>
    <row r="70" spans="2:6" ht="12">
      <c r="B70" s="5"/>
      <c r="C70" s="4"/>
      <c r="D70" s="4"/>
      <c r="E70" s="4"/>
      <c r="F70" s="4"/>
    </row>
    <row r="71" ht="12">
      <c r="B71" s="1"/>
    </row>
  </sheetData>
  <sheetProtection password="DC32" sheet="1" objects="1" scenarios="1" selectLockedCells="1"/>
  <mergeCells count="4">
    <mergeCell ref="C3:D3"/>
    <mergeCell ref="C2:D2"/>
    <mergeCell ref="C4:D4"/>
    <mergeCell ref="C5:D5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73"/>
  <sheetViews>
    <sheetView zoomScale="150" zoomScaleNormal="150" workbookViewId="0" topLeftCell="A1">
      <selection activeCell="F22" sqref="F22"/>
    </sheetView>
  </sheetViews>
  <sheetFormatPr defaultColWidth="8.8515625" defaultRowHeight="12.75"/>
  <cols>
    <col min="1" max="1" width="2.8515625" style="0" customWidth="1"/>
    <col min="2" max="2" width="39.7109375" style="0" customWidth="1"/>
    <col min="3" max="3" width="10.00390625" style="0" customWidth="1"/>
    <col min="4" max="4" width="11.28125" style="0" customWidth="1"/>
    <col min="5" max="5" width="15.8515625" style="0" customWidth="1"/>
    <col min="6" max="6" width="12.28125" style="0" customWidth="1"/>
  </cols>
  <sheetData>
    <row r="1" spans="1:8" ht="12">
      <c r="A1" s="15"/>
      <c r="B1" s="15"/>
      <c r="C1" s="15"/>
      <c r="D1" s="15"/>
      <c r="E1" s="15"/>
      <c r="F1" s="15"/>
      <c r="G1" s="15"/>
      <c r="H1" s="15"/>
    </row>
    <row r="2" spans="1:8" ht="12">
      <c r="A2" s="15"/>
      <c r="B2" s="16" t="s">
        <v>374</v>
      </c>
      <c r="C2" s="286">
        <f>'Area 1'!C2:D2</f>
        <v>0</v>
      </c>
      <c r="D2" s="287"/>
      <c r="E2" s="18" t="s">
        <v>375</v>
      </c>
      <c r="F2" s="129">
        <f>'Area 1'!F2:H2</f>
        <v>0</v>
      </c>
      <c r="G2" s="15"/>
      <c r="H2" s="15"/>
    </row>
    <row r="3" spans="1:8" ht="12">
      <c r="A3" s="15"/>
      <c r="B3" s="16" t="s">
        <v>625</v>
      </c>
      <c r="C3" s="286">
        <f>'Area 1'!C3:D3</f>
        <v>0</v>
      </c>
      <c r="D3" s="287"/>
      <c r="E3" s="18" t="s">
        <v>376</v>
      </c>
      <c r="F3" s="129">
        <f>'Area 1'!F3:H3</f>
        <v>0</v>
      </c>
      <c r="G3" s="15"/>
      <c r="H3" s="15"/>
    </row>
    <row r="4" spans="1:8" ht="12.75" thickBot="1">
      <c r="A4" s="15"/>
      <c r="B4" s="20" t="s">
        <v>377</v>
      </c>
      <c r="C4" s="286">
        <f>'Area 1'!C4:D4</f>
        <v>0</v>
      </c>
      <c r="D4" s="287"/>
      <c r="E4" s="21" t="s">
        <v>512</v>
      </c>
      <c r="F4" s="22" t="s">
        <v>513</v>
      </c>
      <c r="G4" s="15"/>
      <c r="H4" s="15"/>
    </row>
    <row r="5" spans="1:8" ht="12">
      <c r="A5" s="15"/>
      <c r="B5" s="18" t="s">
        <v>378</v>
      </c>
      <c r="C5" s="286">
        <f>'Area 1'!C5:D5</f>
        <v>0</v>
      </c>
      <c r="D5" s="287"/>
      <c r="E5" s="23">
        <f>F31</f>
        <v>120</v>
      </c>
      <c r="F5" s="24">
        <f>F32</f>
        <v>12</v>
      </c>
      <c r="G5" s="15"/>
      <c r="H5" s="15"/>
    </row>
    <row r="6" spans="1:8" ht="12">
      <c r="A6" s="15"/>
      <c r="B6" s="15"/>
      <c r="C6" s="25"/>
      <c r="D6" s="25"/>
      <c r="E6" s="25"/>
      <c r="F6" s="25"/>
      <c r="G6" s="15"/>
      <c r="H6" s="15"/>
    </row>
    <row r="7" spans="1:8" ht="18">
      <c r="A7" s="15"/>
      <c r="B7" s="26" t="s">
        <v>61</v>
      </c>
      <c r="C7" s="15"/>
      <c r="D7" s="15"/>
      <c r="E7" s="15"/>
      <c r="F7" s="15"/>
      <c r="G7" s="15"/>
      <c r="H7" s="15"/>
    </row>
    <row r="8" spans="1:8" ht="12">
      <c r="A8" s="15"/>
      <c r="B8" s="48" t="s">
        <v>62</v>
      </c>
      <c r="C8" s="15"/>
      <c r="D8" s="15"/>
      <c r="E8" s="15"/>
      <c r="F8" s="15"/>
      <c r="G8" s="15"/>
      <c r="H8" s="15"/>
    </row>
    <row r="9" spans="1:8" ht="12">
      <c r="A9" s="15"/>
      <c r="B9" s="48" t="s">
        <v>63</v>
      </c>
      <c r="C9" s="15"/>
      <c r="D9" s="15"/>
      <c r="E9" s="15"/>
      <c r="F9" s="15"/>
      <c r="G9" s="15"/>
      <c r="H9" s="15"/>
    </row>
    <row r="10" spans="1:8" ht="12">
      <c r="A10" s="15"/>
      <c r="B10" s="15"/>
      <c r="C10" s="15"/>
      <c r="D10" s="15"/>
      <c r="E10" s="15"/>
      <c r="F10" s="15"/>
      <c r="G10" s="15"/>
      <c r="H10" s="15"/>
    </row>
    <row r="11" spans="1:8" ht="12">
      <c r="A11" s="15"/>
      <c r="B11" s="28" t="s">
        <v>504</v>
      </c>
      <c r="C11" s="29" t="s">
        <v>481</v>
      </c>
      <c r="D11" s="15"/>
      <c r="E11" s="15"/>
      <c r="F11" s="15"/>
      <c r="G11" s="15"/>
      <c r="H11" s="15"/>
    </row>
    <row r="12" spans="1:8" ht="12">
      <c r="A12" s="15"/>
      <c r="B12" s="30" t="s">
        <v>381</v>
      </c>
      <c r="C12" s="15" t="s">
        <v>482</v>
      </c>
      <c r="D12" s="15"/>
      <c r="E12" s="15"/>
      <c r="F12" s="15"/>
      <c r="G12" s="15"/>
      <c r="H12" s="15"/>
    </row>
    <row r="13" spans="1:8" ht="12">
      <c r="A13" s="15"/>
      <c r="B13" s="15" t="s">
        <v>476</v>
      </c>
      <c r="C13" s="15" t="s">
        <v>100</v>
      </c>
      <c r="D13" s="15"/>
      <c r="E13" s="15"/>
      <c r="F13" s="15"/>
      <c r="G13" s="15"/>
      <c r="H13" s="15"/>
    </row>
    <row r="14" spans="1:8" ht="12">
      <c r="A14" s="15"/>
      <c r="B14" s="15" t="s">
        <v>477</v>
      </c>
      <c r="C14" s="15"/>
      <c r="D14" s="15"/>
      <c r="E14" s="15"/>
      <c r="F14" s="15"/>
      <c r="G14" s="15"/>
      <c r="H14" s="15"/>
    </row>
    <row r="15" spans="1:8" ht="12">
      <c r="A15" s="15"/>
      <c r="B15" s="15" t="s">
        <v>478</v>
      </c>
      <c r="C15" s="15"/>
      <c r="D15" s="15"/>
      <c r="E15" s="15"/>
      <c r="F15" s="15"/>
      <c r="G15" s="15"/>
      <c r="H15" s="15"/>
    </row>
    <row r="16" spans="1:8" ht="12">
      <c r="A16" s="15"/>
      <c r="B16" s="15" t="s">
        <v>479</v>
      </c>
      <c r="C16" s="15"/>
      <c r="D16" s="15"/>
      <c r="E16" s="15"/>
      <c r="F16" s="15"/>
      <c r="G16" s="15"/>
      <c r="H16" s="15"/>
    </row>
    <row r="17" spans="1:8" ht="12">
      <c r="A17" s="15"/>
      <c r="B17" s="15" t="s">
        <v>480</v>
      </c>
      <c r="C17" s="15"/>
      <c r="D17" s="15"/>
      <c r="E17" s="15"/>
      <c r="F17" s="15"/>
      <c r="G17" s="15"/>
      <c r="H17" s="15"/>
    </row>
    <row r="18" spans="1:8" ht="12">
      <c r="A18" s="15"/>
      <c r="B18" s="15"/>
      <c r="C18" s="15"/>
      <c r="D18" s="15"/>
      <c r="E18" s="15"/>
      <c r="F18" s="15"/>
      <c r="G18" s="15"/>
      <c r="H18" s="15"/>
    </row>
    <row r="19" spans="1:8" ht="12">
      <c r="A19" s="15"/>
      <c r="B19" s="15"/>
      <c r="C19" s="31" t="s">
        <v>500</v>
      </c>
      <c r="D19" s="32" t="s">
        <v>503</v>
      </c>
      <c r="E19" s="33" t="s">
        <v>641</v>
      </c>
      <c r="F19" s="34" t="s">
        <v>380</v>
      </c>
      <c r="G19" s="15"/>
      <c r="H19" s="15"/>
    </row>
    <row r="20" spans="1:8" ht="12">
      <c r="A20" s="15"/>
      <c r="B20" s="15"/>
      <c r="C20" s="35" t="s">
        <v>501</v>
      </c>
      <c r="D20" s="36" t="s">
        <v>502</v>
      </c>
      <c r="E20" s="202" t="s">
        <v>633</v>
      </c>
      <c r="F20" s="72"/>
      <c r="G20" s="15"/>
      <c r="H20" s="15"/>
    </row>
    <row r="21" spans="1:8" ht="12">
      <c r="A21" s="15"/>
      <c r="B21" s="18" t="s">
        <v>576</v>
      </c>
      <c r="C21" s="39"/>
      <c r="D21" s="39"/>
      <c r="E21" s="39"/>
      <c r="F21" s="39"/>
      <c r="G21" s="15"/>
      <c r="H21" s="15"/>
    </row>
    <row r="22" spans="1:8" ht="12">
      <c r="A22" s="15"/>
      <c r="B22" s="39" t="s">
        <v>116</v>
      </c>
      <c r="C22" s="19">
        <v>55</v>
      </c>
      <c r="D22" s="19"/>
      <c r="E22" s="161">
        <f>IF(F22&gt;0,IF(F22&gt;C22,"Invalid Entry",IF(F22&gt;0.7*C22,"","Red Alert")),"Red Alert")</f>
      </c>
      <c r="F22" s="107">
        <v>55</v>
      </c>
      <c r="G22" s="15"/>
      <c r="H22" s="15"/>
    </row>
    <row r="23" spans="1:8" ht="12">
      <c r="A23" s="15"/>
      <c r="B23" s="39" t="s">
        <v>68</v>
      </c>
      <c r="C23" s="19">
        <v>20</v>
      </c>
      <c r="D23" s="19"/>
      <c r="E23" s="161">
        <f aca="true" t="shared" si="0" ref="E23:E29">IF(F23&gt;0,IF(F23&gt;C23,"Invalid Entry",IF(F23&gt;0.7*C23,"","Red Alert")),"Red Alert")</f>
      </c>
      <c r="F23" s="107">
        <v>20</v>
      </c>
      <c r="G23" s="15"/>
      <c r="H23" s="15"/>
    </row>
    <row r="24" spans="1:8" ht="12">
      <c r="A24" s="15"/>
      <c r="B24" s="39" t="s">
        <v>69</v>
      </c>
      <c r="C24" s="19">
        <v>10</v>
      </c>
      <c r="D24" s="19"/>
      <c r="E24" s="161">
        <f t="shared" si="0"/>
      </c>
      <c r="F24" s="107">
        <v>10</v>
      </c>
      <c r="G24" s="15"/>
      <c r="H24" s="15"/>
    </row>
    <row r="25" spans="1:8" ht="12">
      <c r="A25" s="15"/>
      <c r="B25" s="39" t="s">
        <v>8</v>
      </c>
      <c r="C25" s="19">
        <v>5</v>
      </c>
      <c r="D25" s="19"/>
      <c r="E25" s="161">
        <f t="shared" si="0"/>
      </c>
      <c r="F25" s="107">
        <v>5</v>
      </c>
      <c r="G25" s="15"/>
      <c r="H25" s="15"/>
    </row>
    <row r="26" spans="1:8" ht="12">
      <c r="A26" s="15"/>
      <c r="B26" s="39" t="s">
        <v>9</v>
      </c>
      <c r="C26" s="19">
        <v>5</v>
      </c>
      <c r="D26" s="19"/>
      <c r="E26" s="161">
        <f t="shared" si="0"/>
      </c>
      <c r="F26" s="107">
        <v>5</v>
      </c>
      <c r="G26" s="15"/>
      <c r="H26" s="15"/>
    </row>
    <row r="27" spans="1:8" ht="12">
      <c r="A27" s="15"/>
      <c r="B27" s="39" t="s">
        <v>10</v>
      </c>
      <c r="C27" s="19">
        <v>5</v>
      </c>
      <c r="D27" s="19"/>
      <c r="E27" s="161">
        <f t="shared" si="0"/>
      </c>
      <c r="F27" s="107">
        <v>5</v>
      </c>
      <c r="G27" s="15"/>
      <c r="H27" s="15"/>
    </row>
    <row r="28" spans="1:8" ht="12">
      <c r="A28" s="15"/>
      <c r="B28" s="39" t="s">
        <v>51</v>
      </c>
      <c r="C28" s="19">
        <v>10</v>
      </c>
      <c r="D28" s="19"/>
      <c r="E28" s="161">
        <f t="shared" si="0"/>
      </c>
      <c r="F28" s="107">
        <v>10</v>
      </c>
      <c r="G28" s="15"/>
      <c r="H28" s="15"/>
    </row>
    <row r="29" spans="1:8" ht="12">
      <c r="A29" s="15"/>
      <c r="B29" s="55" t="s">
        <v>11</v>
      </c>
      <c r="C29" s="61">
        <v>10</v>
      </c>
      <c r="D29" s="19"/>
      <c r="E29" s="161">
        <f t="shared" si="0"/>
      </c>
      <c r="F29" s="107">
        <v>10</v>
      </c>
      <c r="G29" s="15"/>
      <c r="H29" s="15"/>
    </row>
    <row r="30" spans="1:8" ht="12">
      <c r="A30" s="15"/>
      <c r="B30" s="39" t="s">
        <v>355</v>
      </c>
      <c r="C30" s="19"/>
      <c r="D30" s="19"/>
      <c r="E30" s="19"/>
      <c r="F30" s="19"/>
      <c r="G30" s="15"/>
      <c r="H30" s="15"/>
    </row>
    <row r="31" spans="1:8" ht="12">
      <c r="A31" s="15"/>
      <c r="B31" s="16" t="s">
        <v>497</v>
      </c>
      <c r="C31" s="43">
        <v>120</v>
      </c>
      <c r="D31" s="19"/>
      <c r="E31" s="19"/>
      <c r="F31" s="138">
        <f>SUM(F22:F30)</f>
        <v>120</v>
      </c>
      <c r="G31" s="15"/>
      <c r="H31" s="15"/>
    </row>
    <row r="32" spans="1:8" ht="12">
      <c r="A32" s="15"/>
      <c r="B32" s="16" t="s">
        <v>421</v>
      </c>
      <c r="C32" s="43">
        <v>12</v>
      </c>
      <c r="D32" s="19"/>
      <c r="E32" s="19"/>
      <c r="F32" s="137">
        <f>F31/10</f>
        <v>12</v>
      </c>
      <c r="G32" s="15"/>
      <c r="H32" s="15"/>
    </row>
    <row r="33" spans="1:8" ht="12">
      <c r="A33" s="15"/>
      <c r="B33" s="39"/>
      <c r="C33" s="19"/>
      <c r="D33" s="19"/>
      <c r="E33" s="19"/>
      <c r="F33" s="19"/>
      <c r="G33" s="15"/>
      <c r="H33" s="15"/>
    </row>
    <row r="34" spans="1:8" ht="12">
      <c r="A34" s="15"/>
      <c r="B34" s="51"/>
      <c r="C34" s="51"/>
      <c r="D34" s="51"/>
      <c r="E34" s="51"/>
      <c r="F34" s="51"/>
      <c r="G34" s="15"/>
      <c r="H34" s="15"/>
    </row>
    <row r="35" spans="1:8" ht="12">
      <c r="A35" s="15"/>
      <c r="B35" s="51"/>
      <c r="C35" s="51"/>
      <c r="D35" s="51"/>
      <c r="E35" s="51"/>
      <c r="F35" s="51"/>
      <c r="G35" s="15"/>
      <c r="H35" s="15"/>
    </row>
    <row r="36" spans="1:6" ht="12">
      <c r="A36" s="15"/>
      <c r="B36" s="51"/>
      <c r="C36" s="51"/>
      <c r="D36" s="51"/>
      <c r="E36" s="51"/>
      <c r="F36" s="51"/>
    </row>
    <row r="37" spans="1:6" ht="12">
      <c r="A37" s="15"/>
      <c r="B37" s="51"/>
      <c r="C37" s="51"/>
      <c r="D37" s="51"/>
      <c r="E37" s="51"/>
      <c r="F37" s="51"/>
    </row>
    <row r="38" spans="1:6" ht="12">
      <c r="A38" s="15"/>
      <c r="B38" s="51"/>
      <c r="C38" s="51"/>
      <c r="D38" s="51"/>
      <c r="E38" s="51"/>
      <c r="F38" s="51"/>
    </row>
    <row r="39" spans="1:6" ht="12">
      <c r="A39" s="15"/>
      <c r="B39" s="51"/>
      <c r="C39" s="51"/>
      <c r="D39" s="51"/>
      <c r="E39" s="51"/>
      <c r="F39" s="51"/>
    </row>
    <row r="40" spans="1:6" ht="12">
      <c r="A40" s="15"/>
      <c r="B40" s="51"/>
      <c r="C40" s="51"/>
      <c r="D40" s="51"/>
      <c r="E40" s="51"/>
      <c r="F40" s="51"/>
    </row>
    <row r="41" spans="2:6" ht="12">
      <c r="B41" s="4"/>
      <c r="C41" s="4"/>
      <c r="D41" s="4"/>
      <c r="E41" s="4"/>
      <c r="F41" s="4"/>
    </row>
    <row r="42" spans="2:6" ht="12">
      <c r="B42" s="5"/>
      <c r="C42" s="3"/>
      <c r="D42" s="4"/>
      <c r="E42" s="4"/>
      <c r="F42" s="4"/>
    </row>
    <row r="43" spans="2:6" ht="12">
      <c r="B43" s="4"/>
      <c r="C43" s="4"/>
      <c r="D43" s="4"/>
      <c r="E43" s="4"/>
      <c r="F43" s="4"/>
    </row>
    <row r="44" spans="2:6" ht="12">
      <c r="B44" s="4"/>
      <c r="C44" s="4"/>
      <c r="D44" s="4"/>
      <c r="E44" s="4"/>
      <c r="F44" s="4"/>
    </row>
    <row r="45" spans="2:6" ht="12">
      <c r="B45" s="4"/>
      <c r="C45" s="4"/>
      <c r="D45" s="4"/>
      <c r="E45" s="4"/>
      <c r="F45" s="4"/>
    </row>
    <row r="46" spans="2:6" ht="12">
      <c r="B46" s="4"/>
      <c r="C46" s="4"/>
      <c r="D46" s="4"/>
      <c r="E46" s="4"/>
      <c r="F46" s="4"/>
    </row>
    <row r="47" spans="2:6" ht="12">
      <c r="B47" s="4"/>
      <c r="C47" s="4"/>
      <c r="D47" s="4"/>
      <c r="E47" s="4"/>
      <c r="F47" s="4"/>
    </row>
    <row r="48" spans="2:6" ht="12">
      <c r="B48" s="4"/>
      <c r="C48" s="4"/>
      <c r="D48" s="4"/>
      <c r="E48" s="4"/>
      <c r="F48" s="4"/>
    </row>
    <row r="49" spans="2:6" ht="12">
      <c r="B49" s="4"/>
      <c r="C49" s="4"/>
      <c r="D49" s="4"/>
      <c r="E49" s="4"/>
      <c r="F49" s="4"/>
    </row>
    <row r="50" spans="2:6" ht="12">
      <c r="B50" s="4"/>
      <c r="C50" s="4"/>
      <c r="D50" s="4"/>
      <c r="E50" s="4"/>
      <c r="F50" s="4"/>
    </row>
    <row r="51" spans="2:6" ht="12">
      <c r="B51" s="4"/>
      <c r="C51" s="4"/>
      <c r="D51" s="4"/>
      <c r="E51" s="4"/>
      <c r="F51" s="4"/>
    </row>
    <row r="52" spans="2:6" ht="12">
      <c r="B52" s="4"/>
      <c r="C52" s="4"/>
      <c r="D52" s="4"/>
      <c r="E52" s="4"/>
      <c r="F52" s="4"/>
    </row>
    <row r="53" spans="2:6" ht="12">
      <c r="B53" s="4"/>
      <c r="C53" s="4"/>
      <c r="D53" s="4"/>
      <c r="E53" s="4"/>
      <c r="F53" s="4"/>
    </row>
    <row r="54" spans="2:6" ht="12">
      <c r="B54" s="4"/>
      <c r="C54" s="4"/>
      <c r="D54" s="4"/>
      <c r="E54" s="4"/>
      <c r="F54" s="4"/>
    </row>
    <row r="55" spans="2:6" ht="12">
      <c r="B55" s="4"/>
      <c r="C55" s="4"/>
      <c r="D55" s="4"/>
      <c r="E55" s="4"/>
      <c r="F55" s="4"/>
    </row>
    <row r="56" spans="2:6" ht="12">
      <c r="B56" s="4"/>
      <c r="C56" s="4"/>
      <c r="D56" s="4"/>
      <c r="E56" s="4"/>
      <c r="F56" s="4"/>
    </row>
    <row r="57" spans="2:6" ht="12">
      <c r="B57" s="4"/>
      <c r="C57" s="4"/>
      <c r="D57" s="4"/>
      <c r="E57" s="4"/>
      <c r="F57" s="4"/>
    </row>
    <row r="58" spans="2:6" ht="12">
      <c r="B58" s="3"/>
      <c r="C58" s="3"/>
      <c r="D58" s="4"/>
      <c r="E58" s="4"/>
      <c r="F58" s="4"/>
    </row>
    <row r="59" spans="2:6" ht="12">
      <c r="B59" s="4"/>
      <c r="C59" s="4"/>
      <c r="D59" s="4"/>
      <c r="E59" s="4"/>
      <c r="F59" s="4"/>
    </row>
    <row r="60" spans="2:6" ht="12">
      <c r="B60" s="4"/>
      <c r="C60" s="4"/>
      <c r="D60" s="4"/>
      <c r="E60" s="4"/>
      <c r="F60" s="4"/>
    </row>
    <row r="61" spans="2:6" ht="12">
      <c r="B61" s="4"/>
      <c r="C61" s="4"/>
      <c r="D61" s="4"/>
      <c r="E61" s="4"/>
      <c r="F61" s="4"/>
    </row>
    <row r="62" spans="2:6" ht="12">
      <c r="B62" s="4"/>
      <c r="C62" s="4"/>
      <c r="D62" s="4"/>
      <c r="E62" s="4"/>
      <c r="F62" s="4"/>
    </row>
    <row r="63" spans="2:6" ht="12">
      <c r="B63" s="4"/>
      <c r="C63" s="4"/>
      <c r="D63" s="4"/>
      <c r="E63" s="4"/>
      <c r="F63" s="4"/>
    </row>
    <row r="64" spans="2:6" ht="12">
      <c r="B64" s="4"/>
      <c r="C64" s="4"/>
      <c r="D64" s="4"/>
      <c r="E64" s="4"/>
      <c r="F64" s="4"/>
    </row>
    <row r="65" spans="2:6" ht="12">
      <c r="B65" s="4"/>
      <c r="C65" s="4"/>
      <c r="D65" s="4"/>
      <c r="E65" s="4"/>
      <c r="F65" s="4"/>
    </row>
    <row r="66" spans="2:6" ht="12">
      <c r="B66" s="3"/>
      <c r="C66" s="3"/>
      <c r="D66" s="4"/>
      <c r="E66" s="4"/>
      <c r="F66" s="4"/>
    </row>
    <row r="67" spans="2:6" ht="12">
      <c r="B67" s="4"/>
      <c r="C67" s="4"/>
      <c r="D67" s="4"/>
      <c r="E67" s="4"/>
      <c r="F67" s="4"/>
    </row>
    <row r="68" spans="2:6" ht="12">
      <c r="B68" s="3"/>
      <c r="C68" s="3"/>
      <c r="D68" s="4"/>
      <c r="E68" s="4"/>
      <c r="F68" s="4"/>
    </row>
    <row r="69" spans="2:6" ht="12">
      <c r="B69" s="4"/>
      <c r="C69" s="3"/>
      <c r="D69" s="4"/>
      <c r="E69" s="4"/>
      <c r="F69" s="4"/>
    </row>
    <row r="70" spans="2:6" ht="12">
      <c r="B70" s="4"/>
      <c r="C70" s="4"/>
      <c r="D70" s="4"/>
      <c r="E70" s="4"/>
      <c r="F70" s="4"/>
    </row>
    <row r="71" spans="2:6" ht="12">
      <c r="B71" s="4"/>
      <c r="C71" s="4"/>
      <c r="D71" s="4"/>
      <c r="E71" s="4"/>
      <c r="F71" s="4"/>
    </row>
    <row r="72" spans="2:6" ht="12">
      <c r="B72" s="5"/>
      <c r="C72" s="4"/>
      <c r="D72" s="4"/>
      <c r="E72" s="4"/>
      <c r="F72" s="4"/>
    </row>
    <row r="73" ht="12">
      <c r="B73" s="1"/>
    </row>
  </sheetData>
  <sheetProtection password="DC32" sheet="1" objects="1" scenarios="1" selectLockedCells="1"/>
  <mergeCells count="4">
    <mergeCell ref="C3:D3"/>
    <mergeCell ref="C2:D2"/>
    <mergeCell ref="C4:D4"/>
    <mergeCell ref="C5:D5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zoomScale="150" zoomScaleNormal="150" workbookViewId="0" topLeftCell="A6">
      <selection activeCell="F23" sqref="F23"/>
    </sheetView>
  </sheetViews>
  <sheetFormatPr defaultColWidth="8.8515625" defaultRowHeight="12.75"/>
  <cols>
    <col min="1" max="1" width="2.7109375" style="0" customWidth="1"/>
    <col min="2" max="2" width="39.7109375" style="0" customWidth="1"/>
    <col min="3" max="3" width="12.7109375" style="0" customWidth="1"/>
    <col min="4" max="4" width="12.00390625" style="0" customWidth="1"/>
    <col min="5" max="5" width="16.28125" style="0" customWidth="1"/>
    <col min="6" max="6" width="12.421875" style="0" customWidth="1"/>
  </cols>
  <sheetData>
    <row r="1" spans="1:6" ht="12">
      <c r="A1" s="15"/>
      <c r="B1" s="15"/>
      <c r="C1" s="15"/>
      <c r="D1" s="15"/>
      <c r="E1" s="15"/>
      <c r="F1" s="15"/>
    </row>
    <row r="2" spans="1:6" ht="12">
      <c r="A2" s="15"/>
      <c r="B2" s="16" t="s">
        <v>374</v>
      </c>
      <c r="C2" s="286">
        <f>'Area 1'!C2:D2</f>
        <v>0</v>
      </c>
      <c r="D2" s="287"/>
      <c r="E2" s="18" t="s">
        <v>375</v>
      </c>
      <c r="F2" s="129">
        <f>'Area 1'!F2:H2</f>
        <v>0</v>
      </c>
    </row>
    <row r="3" spans="1:6" ht="12">
      <c r="A3" s="15"/>
      <c r="B3" s="16" t="s">
        <v>625</v>
      </c>
      <c r="C3" s="286">
        <f>'Area 1'!C3:D3</f>
        <v>0</v>
      </c>
      <c r="D3" s="287"/>
      <c r="E3" s="18" t="s">
        <v>376</v>
      </c>
      <c r="F3" s="129">
        <f>'Area 1'!F3:H3</f>
        <v>0</v>
      </c>
    </row>
    <row r="4" spans="1:6" ht="12.75" thickBot="1">
      <c r="A4" s="15"/>
      <c r="B4" s="20" t="s">
        <v>377</v>
      </c>
      <c r="C4" s="286">
        <f>'Area 1'!C4:D4</f>
        <v>0</v>
      </c>
      <c r="D4" s="287"/>
      <c r="E4" s="21" t="s">
        <v>512</v>
      </c>
      <c r="F4" s="22" t="s">
        <v>513</v>
      </c>
    </row>
    <row r="5" spans="1:6" ht="12">
      <c r="A5" s="15"/>
      <c r="B5" s="18" t="s">
        <v>378</v>
      </c>
      <c r="C5" s="286">
        <f>'Area 1'!C5:D5</f>
        <v>0</v>
      </c>
      <c r="D5" s="287"/>
      <c r="E5" s="23">
        <f>F40</f>
        <v>350</v>
      </c>
      <c r="F5" s="24">
        <f>F41</f>
        <v>35</v>
      </c>
    </row>
    <row r="6" spans="1:7" ht="12">
      <c r="A6" s="15"/>
      <c r="B6" s="15"/>
      <c r="C6" s="25"/>
      <c r="D6" s="25"/>
      <c r="E6" s="25"/>
      <c r="F6" s="25"/>
      <c r="G6" s="15"/>
    </row>
    <row r="7" spans="1:7" ht="18">
      <c r="A7" s="15"/>
      <c r="B7" s="26" t="s">
        <v>73</v>
      </c>
      <c r="C7" s="15"/>
      <c r="D7" s="15"/>
      <c r="E7" s="15"/>
      <c r="F7" s="15"/>
      <c r="G7" s="15"/>
    </row>
    <row r="8" spans="1:7" ht="12">
      <c r="A8" s="15"/>
      <c r="B8" s="48" t="s">
        <v>52</v>
      </c>
      <c r="C8" s="15"/>
      <c r="D8" s="15"/>
      <c r="E8" s="15"/>
      <c r="F8" s="15"/>
      <c r="G8" s="15"/>
    </row>
    <row r="9" spans="1:7" ht="12">
      <c r="A9" s="15"/>
      <c r="B9" s="48" t="s">
        <v>129</v>
      </c>
      <c r="C9" s="15"/>
      <c r="D9" s="15"/>
      <c r="E9" s="15"/>
      <c r="F9" s="15"/>
      <c r="G9" s="15"/>
    </row>
    <row r="10" spans="1:7" ht="12">
      <c r="A10" s="15"/>
      <c r="B10" s="15"/>
      <c r="C10" s="15"/>
      <c r="D10" s="15"/>
      <c r="E10" s="15"/>
      <c r="F10" s="15"/>
      <c r="G10" s="15"/>
    </row>
    <row r="11" spans="1:7" ht="12">
      <c r="A11" s="15"/>
      <c r="B11" s="28" t="s">
        <v>504</v>
      </c>
      <c r="C11" s="29" t="s">
        <v>481</v>
      </c>
      <c r="D11" s="15"/>
      <c r="E11" s="15"/>
      <c r="F11" s="15"/>
      <c r="G11" s="15"/>
    </row>
    <row r="12" spans="1:7" ht="12">
      <c r="A12" s="15"/>
      <c r="B12" s="30" t="s">
        <v>381</v>
      </c>
      <c r="C12" s="15" t="s">
        <v>482</v>
      </c>
      <c r="D12" s="15"/>
      <c r="E12" s="15"/>
      <c r="F12" s="15"/>
      <c r="G12" s="15"/>
    </row>
    <row r="13" spans="1:7" ht="12">
      <c r="A13" s="15"/>
      <c r="B13" s="15" t="s">
        <v>476</v>
      </c>
      <c r="C13" s="15" t="s">
        <v>100</v>
      </c>
      <c r="D13" s="15"/>
      <c r="E13" s="15"/>
      <c r="F13" s="15"/>
      <c r="G13" s="15"/>
    </row>
    <row r="14" spans="1:7" ht="12">
      <c r="A14" s="15"/>
      <c r="B14" s="15" t="s">
        <v>477</v>
      </c>
      <c r="C14" s="15"/>
      <c r="D14" s="15"/>
      <c r="E14" s="15"/>
      <c r="F14" s="15"/>
      <c r="G14" s="15"/>
    </row>
    <row r="15" spans="1:7" ht="12">
      <c r="A15" s="15"/>
      <c r="B15" s="15" t="s">
        <v>478</v>
      </c>
      <c r="C15" s="15"/>
      <c r="D15" s="15"/>
      <c r="E15" s="15"/>
      <c r="F15" s="15"/>
      <c r="G15" s="15"/>
    </row>
    <row r="16" spans="1:7" ht="12">
      <c r="A16" s="15"/>
      <c r="B16" s="15" t="s">
        <v>479</v>
      </c>
      <c r="C16" s="15"/>
      <c r="D16" s="15"/>
      <c r="E16" s="15"/>
      <c r="F16" s="15"/>
      <c r="G16" s="15"/>
    </row>
    <row r="17" spans="1:7" ht="12">
      <c r="A17" s="15"/>
      <c r="B17" s="15" t="s">
        <v>480</v>
      </c>
      <c r="C17" s="15"/>
      <c r="D17" s="15"/>
      <c r="E17" s="15"/>
      <c r="F17" s="15"/>
      <c r="G17" s="15"/>
    </row>
    <row r="18" spans="1:7" ht="12">
      <c r="A18" s="15"/>
      <c r="B18" s="15"/>
      <c r="C18" s="15"/>
      <c r="D18" s="15"/>
      <c r="E18" s="15"/>
      <c r="F18" s="15"/>
      <c r="G18" s="15"/>
    </row>
    <row r="19" spans="1:7" ht="12">
      <c r="A19" s="15"/>
      <c r="B19" s="15"/>
      <c r="C19" s="31" t="s">
        <v>500</v>
      </c>
      <c r="D19" s="32" t="s">
        <v>503</v>
      </c>
      <c r="E19" s="33" t="s">
        <v>641</v>
      </c>
      <c r="F19" s="34" t="s">
        <v>380</v>
      </c>
      <c r="G19" s="15"/>
    </row>
    <row r="20" spans="1:7" ht="12">
      <c r="A20" s="15"/>
      <c r="B20" s="15"/>
      <c r="C20" s="35" t="s">
        <v>501</v>
      </c>
      <c r="D20" s="36" t="s">
        <v>502</v>
      </c>
      <c r="E20" s="202" t="s">
        <v>633</v>
      </c>
      <c r="F20" s="72"/>
      <c r="G20" s="15"/>
    </row>
    <row r="21" spans="1:7" ht="12">
      <c r="A21" s="15"/>
      <c r="B21" s="18" t="s">
        <v>583</v>
      </c>
      <c r="C21" s="39"/>
      <c r="D21" s="39"/>
      <c r="E21" s="39"/>
      <c r="F21" s="39"/>
      <c r="G21" s="15"/>
    </row>
    <row r="22" spans="1:7" ht="12">
      <c r="A22" s="15"/>
      <c r="B22" s="111" t="s">
        <v>130</v>
      </c>
      <c r="C22" s="95">
        <v>50</v>
      </c>
      <c r="D22" s="95"/>
      <c r="E22" s="162">
        <f>IF(F22&gt;0,IF(F22&gt;C22,"Invalid Entry",IF(F22&gt;0.7*C22,"","Red Alert")),"Red Alert")</f>
      </c>
      <c r="F22" s="107">
        <v>50</v>
      </c>
      <c r="G22" s="15"/>
    </row>
    <row r="23" spans="1:7" ht="12">
      <c r="A23" s="15"/>
      <c r="B23" s="111" t="s">
        <v>99</v>
      </c>
      <c r="C23" s="19">
        <v>65</v>
      </c>
      <c r="D23" s="19"/>
      <c r="E23" s="162">
        <f>IF(F23&gt;0,IF(F23&gt;C23,"Invalid Entry",IF(F23&gt;0.7*C23,"","Red Alert")),"Red Alert")</f>
      </c>
      <c r="F23" s="8">
        <v>65</v>
      </c>
      <c r="G23" s="15"/>
    </row>
    <row r="24" spans="1:7" ht="12">
      <c r="A24" s="15"/>
      <c r="B24" s="101" t="s">
        <v>131</v>
      </c>
      <c r="C24" s="19"/>
      <c r="D24" s="19"/>
      <c r="E24" s="163"/>
      <c r="F24" s="8"/>
      <c r="G24" s="15"/>
    </row>
    <row r="25" spans="1:7" ht="12.75" thickBot="1">
      <c r="A25" s="15"/>
      <c r="B25" s="101" t="s">
        <v>132</v>
      </c>
      <c r="C25" s="42">
        <v>15</v>
      </c>
      <c r="D25" s="62"/>
      <c r="E25" s="162">
        <f>IF(F25&gt;0,IF(F25&gt;C25,"Invalid Entry",IF(F25&gt;0.7*C25,"","Red Alert")),"Red Alert")</f>
      </c>
      <c r="F25" s="109">
        <v>15</v>
      </c>
      <c r="G25" s="15"/>
    </row>
    <row r="26" spans="1:7" ht="12">
      <c r="A26" s="15"/>
      <c r="B26" s="39" t="s">
        <v>133</v>
      </c>
      <c r="C26" s="110">
        <v>130</v>
      </c>
      <c r="D26" s="19"/>
      <c r="E26" s="163"/>
      <c r="F26" s="23">
        <f>SUM(F22:F25)</f>
        <v>130</v>
      </c>
      <c r="G26" s="15"/>
    </row>
    <row r="27" spans="1:7" ht="12">
      <c r="A27" s="15"/>
      <c r="B27" s="39"/>
      <c r="C27" s="66"/>
      <c r="D27" s="19"/>
      <c r="E27" s="163"/>
      <c r="F27" s="19"/>
      <c r="G27" s="15"/>
    </row>
    <row r="28" spans="1:7" ht="12">
      <c r="A28" s="15"/>
      <c r="B28" s="16" t="s">
        <v>584</v>
      </c>
      <c r="C28" s="112"/>
      <c r="D28" s="19"/>
      <c r="E28" s="163"/>
      <c r="F28" s="19"/>
      <c r="G28" s="15"/>
    </row>
    <row r="29" spans="1:7" ht="12">
      <c r="A29" s="15"/>
      <c r="B29" s="39" t="s">
        <v>134</v>
      </c>
      <c r="C29" s="17">
        <v>70</v>
      </c>
      <c r="D29" s="19"/>
      <c r="E29" s="162">
        <f>IF(F29&gt;0,IF(F29&gt;C29,"Invalid Entry",IF(F29&gt;0.7*C29,"","Red Alert")),"Red Alert")</f>
      </c>
      <c r="F29" s="107">
        <v>70</v>
      </c>
      <c r="G29" s="15"/>
    </row>
    <row r="30" spans="1:7" ht="12.75" thickBot="1">
      <c r="A30" s="15"/>
      <c r="B30" s="39" t="s">
        <v>135</v>
      </c>
      <c r="C30" s="42">
        <v>30</v>
      </c>
      <c r="D30" s="19"/>
      <c r="E30" s="162">
        <f>IF(F30&gt;0,IF(F30&gt;C30,"Invalid Entry",IF(F30&gt;0.7*C30,"","Red Alert")),"Red Alert")</f>
      </c>
      <c r="F30" s="109">
        <v>30</v>
      </c>
      <c r="G30" s="15"/>
    </row>
    <row r="31" spans="1:7" ht="12">
      <c r="A31" s="15"/>
      <c r="B31" s="39" t="s">
        <v>133</v>
      </c>
      <c r="C31" s="110">
        <v>100</v>
      </c>
      <c r="D31" s="19"/>
      <c r="E31" s="163"/>
      <c r="F31" s="23">
        <f>SUM(F29:F30)</f>
        <v>100</v>
      </c>
      <c r="G31" s="15"/>
    </row>
    <row r="32" spans="1:7" ht="12">
      <c r="A32" s="15"/>
      <c r="B32" s="39"/>
      <c r="C32" s="66"/>
      <c r="D32" s="19"/>
      <c r="E32" s="163"/>
      <c r="F32" s="19"/>
      <c r="G32" s="15"/>
    </row>
    <row r="33" spans="1:7" ht="12">
      <c r="A33" s="15"/>
      <c r="B33" s="16" t="s">
        <v>585</v>
      </c>
      <c r="C33" s="17"/>
      <c r="D33" s="19"/>
      <c r="E33" s="163"/>
      <c r="F33" s="19"/>
      <c r="G33" s="15"/>
    </row>
    <row r="34" spans="1:7" ht="12">
      <c r="A34" s="15"/>
      <c r="B34" s="39" t="s">
        <v>78</v>
      </c>
      <c r="C34" s="17">
        <v>70</v>
      </c>
      <c r="D34" s="19"/>
      <c r="E34" s="162">
        <f>IF(F34&gt;0,IF(F34&gt;C34,"Invalid Entry",IF(F34&gt;0.7*C34,"","Red Alert")),"Red Alert")</f>
      </c>
      <c r="F34" s="107">
        <v>70</v>
      </c>
      <c r="G34" s="15"/>
    </row>
    <row r="35" spans="1:7" ht="12">
      <c r="A35" s="15"/>
      <c r="B35" s="39" t="s">
        <v>79</v>
      </c>
      <c r="C35" s="17">
        <v>20</v>
      </c>
      <c r="D35" s="19"/>
      <c r="E35" s="162">
        <f>IF(F35&gt;0,IF(F35&gt;C35,"Invalid Entry",IF(F35&gt;0.7*C35,"","Red Alert")),"Red Alert")</f>
      </c>
      <c r="F35" s="107">
        <v>20</v>
      </c>
      <c r="G35" s="15"/>
    </row>
    <row r="36" spans="1:7" ht="12.75" thickBot="1">
      <c r="A36" s="15"/>
      <c r="B36" s="39" t="s">
        <v>84</v>
      </c>
      <c r="C36" s="42">
        <v>30</v>
      </c>
      <c r="D36" s="19"/>
      <c r="E36" s="162">
        <f>IF(F36&gt;0,IF(F36&gt;C36,"Invalid Entry",IF(F36&gt;0.7*C36,"","Red Alert")),"Red Alert")</f>
      </c>
      <c r="F36" s="109">
        <v>30</v>
      </c>
      <c r="G36" s="15"/>
    </row>
    <row r="37" spans="1:7" ht="12">
      <c r="A37" s="15"/>
      <c r="B37" s="16" t="s">
        <v>53</v>
      </c>
      <c r="C37" s="110">
        <v>120</v>
      </c>
      <c r="D37" s="19"/>
      <c r="E37" s="163"/>
      <c r="F37" s="23">
        <f>SUM(F34:F36)</f>
        <v>120</v>
      </c>
      <c r="G37" s="15"/>
    </row>
    <row r="38" spans="1:7" ht="12">
      <c r="A38" s="15"/>
      <c r="B38" s="39"/>
      <c r="C38" s="66"/>
      <c r="D38" s="19"/>
      <c r="E38" s="163"/>
      <c r="F38" s="19"/>
      <c r="G38" s="15"/>
    </row>
    <row r="39" spans="1:7" ht="12">
      <c r="A39" s="15"/>
      <c r="B39" s="16"/>
      <c r="C39" s="43"/>
      <c r="D39" s="19"/>
      <c r="E39" s="163"/>
      <c r="F39" s="19"/>
      <c r="G39" s="15"/>
    </row>
    <row r="40" spans="1:7" ht="12">
      <c r="A40" s="15"/>
      <c r="B40" s="16" t="s">
        <v>497</v>
      </c>
      <c r="C40" s="43">
        <v>350</v>
      </c>
      <c r="D40" s="19"/>
      <c r="E40" s="163"/>
      <c r="F40" s="138">
        <f>F26+F31+F37</f>
        <v>350</v>
      </c>
      <c r="G40" s="15"/>
    </row>
    <row r="41" spans="1:7" ht="12">
      <c r="A41" s="15"/>
      <c r="B41" s="113" t="s">
        <v>421</v>
      </c>
      <c r="C41" s="114">
        <v>35</v>
      </c>
      <c r="D41" s="95"/>
      <c r="E41" s="164"/>
      <c r="F41" s="137">
        <f>F40/10</f>
        <v>35</v>
      </c>
      <c r="G41" s="15"/>
    </row>
    <row r="42" spans="1:7" ht="12">
      <c r="A42" s="15"/>
      <c r="B42" s="39"/>
      <c r="C42" s="19"/>
      <c r="D42" s="19"/>
      <c r="E42" s="163"/>
      <c r="F42" s="19"/>
      <c r="G42" s="15"/>
    </row>
    <row r="43" spans="1:7" ht="12">
      <c r="A43" s="15"/>
      <c r="B43" s="51"/>
      <c r="C43" s="51"/>
      <c r="D43" s="51"/>
      <c r="E43" s="51"/>
      <c r="F43" s="51"/>
      <c r="G43" s="15"/>
    </row>
    <row r="44" spans="1:6" ht="12">
      <c r="A44" s="15"/>
      <c r="B44" s="51"/>
      <c r="C44" s="51"/>
      <c r="D44" s="51"/>
      <c r="E44" s="51"/>
      <c r="F44" s="51"/>
    </row>
    <row r="45" spans="1:6" ht="12">
      <c r="A45" s="15"/>
      <c r="B45" s="51"/>
      <c r="C45" s="51"/>
      <c r="D45" s="51"/>
      <c r="E45" s="51"/>
      <c r="F45" s="51"/>
    </row>
    <row r="46" spans="2:6" ht="12">
      <c r="B46" s="4"/>
      <c r="C46" s="4"/>
      <c r="D46" s="4"/>
      <c r="E46" s="4"/>
      <c r="F46" s="4"/>
    </row>
    <row r="47" spans="2:6" ht="12">
      <c r="B47" s="4"/>
      <c r="C47" s="4"/>
      <c r="D47" s="4"/>
      <c r="E47" s="4"/>
      <c r="F47" s="4"/>
    </row>
    <row r="48" spans="2:6" ht="12">
      <c r="B48" s="4"/>
      <c r="C48" s="4"/>
      <c r="D48" s="4"/>
      <c r="E48" s="4"/>
      <c r="F48" s="4"/>
    </row>
    <row r="49" spans="2:6" ht="12">
      <c r="B49" s="4"/>
      <c r="C49" s="4"/>
      <c r="D49" s="4"/>
      <c r="E49" s="4"/>
      <c r="F49" s="4"/>
    </row>
    <row r="50" spans="2:6" ht="12">
      <c r="B50" s="4"/>
      <c r="C50" s="4"/>
      <c r="D50" s="4"/>
      <c r="E50" s="4"/>
      <c r="F50" s="4"/>
    </row>
    <row r="51" spans="2:6" ht="12">
      <c r="B51" s="4"/>
      <c r="C51" s="4"/>
      <c r="D51" s="4"/>
      <c r="E51" s="4"/>
      <c r="F51" s="4"/>
    </row>
    <row r="52" spans="2:6" ht="12">
      <c r="B52" s="4"/>
      <c r="C52" s="4"/>
      <c r="D52" s="4"/>
      <c r="E52" s="4"/>
      <c r="F52" s="4"/>
    </row>
    <row r="53" spans="2:6" ht="12">
      <c r="B53" s="4"/>
      <c r="C53" s="4"/>
      <c r="D53" s="4"/>
      <c r="E53" s="4"/>
      <c r="F53" s="4"/>
    </row>
    <row r="54" spans="2:6" ht="12">
      <c r="B54" s="4"/>
      <c r="C54" s="4"/>
      <c r="D54" s="4"/>
      <c r="E54" s="4"/>
      <c r="F54" s="4"/>
    </row>
    <row r="55" spans="2:6" ht="12">
      <c r="B55" s="3"/>
      <c r="C55" s="3"/>
      <c r="D55" s="4"/>
      <c r="E55" s="4"/>
      <c r="F55" s="4"/>
    </row>
    <row r="56" spans="2:6" ht="12">
      <c r="B56" s="4"/>
      <c r="C56" s="4"/>
      <c r="D56" s="4"/>
      <c r="E56" s="4"/>
      <c r="F56" s="4"/>
    </row>
    <row r="57" spans="2:6" ht="12">
      <c r="B57" s="4"/>
      <c r="C57" s="4"/>
      <c r="D57" s="4"/>
      <c r="E57" s="4"/>
      <c r="F57" s="4"/>
    </row>
    <row r="58" spans="2:6" ht="12">
      <c r="B58" s="4"/>
      <c r="C58" s="4"/>
      <c r="D58" s="4"/>
      <c r="E58" s="4"/>
      <c r="F58" s="4"/>
    </row>
    <row r="59" spans="2:6" ht="12">
      <c r="B59" s="4"/>
      <c r="C59" s="4"/>
      <c r="D59" s="4"/>
      <c r="E59" s="4"/>
      <c r="F59" s="4"/>
    </row>
    <row r="60" spans="2:6" ht="12">
      <c r="B60" s="4"/>
      <c r="C60" s="4"/>
      <c r="D60" s="4"/>
      <c r="E60" s="4"/>
      <c r="F60" s="4"/>
    </row>
    <row r="61" spans="2:6" ht="12">
      <c r="B61" s="4"/>
      <c r="C61" s="4"/>
      <c r="D61" s="4"/>
      <c r="E61" s="4"/>
      <c r="F61" s="4"/>
    </row>
    <row r="62" spans="2:6" ht="12">
      <c r="B62" s="4"/>
      <c r="C62" s="4"/>
      <c r="D62" s="4"/>
      <c r="E62" s="4"/>
      <c r="F62" s="4"/>
    </row>
    <row r="63" spans="2:6" ht="12">
      <c r="B63" s="3"/>
      <c r="C63" s="3"/>
      <c r="D63" s="4"/>
      <c r="E63" s="4"/>
      <c r="F63" s="4"/>
    </row>
    <row r="64" spans="2:6" ht="12">
      <c r="B64" s="4"/>
      <c r="C64" s="4"/>
      <c r="D64" s="4"/>
      <c r="E64" s="4"/>
      <c r="F64" s="4"/>
    </row>
    <row r="65" spans="2:6" ht="12">
      <c r="B65" s="3"/>
      <c r="C65" s="3"/>
      <c r="D65" s="4"/>
      <c r="E65" s="4"/>
      <c r="F65" s="4"/>
    </row>
    <row r="66" spans="2:6" ht="12">
      <c r="B66" s="4"/>
      <c r="C66" s="3"/>
      <c r="D66" s="4"/>
      <c r="E66" s="4"/>
      <c r="F66" s="4"/>
    </row>
    <row r="67" spans="2:6" ht="12">
      <c r="B67" s="4"/>
      <c r="C67" s="4"/>
      <c r="D67" s="4"/>
      <c r="E67" s="4"/>
      <c r="F67" s="4"/>
    </row>
    <row r="68" spans="2:6" ht="12">
      <c r="B68" s="4"/>
      <c r="C68" s="4"/>
      <c r="D68" s="4"/>
      <c r="E68" s="4"/>
      <c r="F68" s="4"/>
    </row>
    <row r="69" ht="12">
      <c r="B69" s="2"/>
    </row>
    <row r="70" ht="12">
      <c r="B70" s="1"/>
    </row>
  </sheetData>
  <sheetProtection password="DC32" sheet="1" objects="1" scenarios="1" selectLockedCells="1"/>
  <mergeCells count="4">
    <mergeCell ref="C3:D3"/>
    <mergeCell ref="C2:D2"/>
    <mergeCell ref="C4:D4"/>
    <mergeCell ref="C5:D5"/>
  </mergeCells>
  <printOptions/>
  <pageMargins left="0.75" right="0.75" top="1" bottom="1" header="0.5" footer="0.5"/>
  <pageSetup fitToHeight="1" fitToWidth="1" horizontalDpi="300" verticalDpi="300" orientation="portrait" scale="9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73"/>
  <sheetViews>
    <sheetView zoomScale="150" zoomScaleNormal="150" workbookViewId="0" topLeftCell="A1">
      <selection activeCell="F22" sqref="F22"/>
    </sheetView>
  </sheetViews>
  <sheetFormatPr defaultColWidth="8.8515625" defaultRowHeight="12.75"/>
  <cols>
    <col min="1" max="1" width="3.00390625" style="0" customWidth="1"/>
    <col min="2" max="2" width="39.7109375" style="0" customWidth="1"/>
    <col min="3" max="3" width="11.421875" style="0" customWidth="1"/>
    <col min="4" max="4" width="12.140625" style="0" customWidth="1"/>
    <col min="5" max="5" width="16.140625" style="0" customWidth="1"/>
    <col min="6" max="6" width="13.140625" style="0" customWidth="1"/>
  </cols>
  <sheetData>
    <row r="1" spans="1:7" ht="12">
      <c r="A1" s="15"/>
      <c r="B1" s="15"/>
      <c r="C1" s="15"/>
      <c r="D1" s="15"/>
      <c r="E1" s="15"/>
      <c r="F1" s="15"/>
      <c r="G1" s="15"/>
    </row>
    <row r="2" spans="1:7" ht="12">
      <c r="A2" s="15"/>
      <c r="B2" s="16" t="s">
        <v>374</v>
      </c>
      <c r="C2" s="286">
        <f>'Area 2'!C2:D2</f>
        <v>0</v>
      </c>
      <c r="D2" s="287"/>
      <c r="E2" s="18" t="s">
        <v>375</v>
      </c>
      <c r="F2" s="129">
        <f>'Area 2'!F2:F2</f>
        <v>0</v>
      </c>
      <c r="G2" s="15"/>
    </row>
    <row r="3" spans="1:7" ht="12">
      <c r="A3" s="15"/>
      <c r="B3" s="16" t="s">
        <v>625</v>
      </c>
      <c r="C3" s="286">
        <f>'Area 2'!C3:D3</f>
        <v>0</v>
      </c>
      <c r="D3" s="287"/>
      <c r="E3" s="18" t="s">
        <v>376</v>
      </c>
      <c r="F3" s="129">
        <f>'Area 2'!F3:F3</f>
        <v>0</v>
      </c>
      <c r="G3" s="15"/>
    </row>
    <row r="4" spans="1:7" ht="12.75" thickBot="1">
      <c r="A4" s="15"/>
      <c r="B4" s="20" t="s">
        <v>377</v>
      </c>
      <c r="C4" s="286">
        <f>'Area 2'!C4:D4</f>
        <v>0</v>
      </c>
      <c r="D4" s="287"/>
      <c r="E4" s="21" t="s">
        <v>512</v>
      </c>
      <c r="F4" s="22" t="s">
        <v>513</v>
      </c>
      <c r="G4" s="15"/>
    </row>
    <row r="5" spans="1:7" ht="12">
      <c r="A5" s="15"/>
      <c r="B5" s="18" t="s">
        <v>378</v>
      </c>
      <c r="C5" s="286">
        <f>'Area 2'!C5:D5</f>
        <v>0</v>
      </c>
      <c r="D5" s="287"/>
      <c r="E5" s="23">
        <f>F30</f>
        <v>200</v>
      </c>
      <c r="F5" s="24">
        <f>F31</f>
        <v>20</v>
      </c>
      <c r="G5" s="15"/>
    </row>
    <row r="6" spans="1:7" ht="12">
      <c r="A6" s="15"/>
      <c r="B6" s="15"/>
      <c r="C6" s="25"/>
      <c r="D6" s="25"/>
      <c r="E6" s="25"/>
      <c r="F6" s="25"/>
      <c r="G6" s="15"/>
    </row>
    <row r="7" spans="1:7" ht="18">
      <c r="A7" s="15"/>
      <c r="B7" s="26" t="s">
        <v>106</v>
      </c>
      <c r="C7" s="15"/>
      <c r="D7" s="15"/>
      <c r="E7" s="15"/>
      <c r="F7" s="15"/>
      <c r="G7" s="15"/>
    </row>
    <row r="8" spans="1:7" ht="12">
      <c r="A8" s="15"/>
      <c r="B8" s="48" t="s">
        <v>110</v>
      </c>
      <c r="C8" s="15"/>
      <c r="D8" s="15"/>
      <c r="E8" s="15"/>
      <c r="F8" s="15"/>
      <c r="G8" s="15"/>
    </row>
    <row r="9" spans="1:7" ht="12">
      <c r="A9" s="15"/>
      <c r="B9" s="48" t="s">
        <v>111</v>
      </c>
      <c r="C9" s="15"/>
      <c r="D9" s="15"/>
      <c r="E9" s="15"/>
      <c r="F9" s="15"/>
      <c r="G9" s="15"/>
    </row>
    <row r="10" spans="1:7" ht="12">
      <c r="A10" s="15"/>
      <c r="B10" s="15"/>
      <c r="C10" s="15"/>
      <c r="D10" s="15"/>
      <c r="E10" s="15"/>
      <c r="F10" s="15"/>
      <c r="G10" s="15"/>
    </row>
    <row r="11" spans="1:7" ht="12">
      <c r="A11" s="15"/>
      <c r="B11" s="28" t="s">
        <v>504</v>
      </c>
      <c r="C11" s="29" t="s">
        <v>481</v>
      </c>
      <c r="D11" s="15"/>
      <c r="E11" s="15"/>
      <c r="F11" s="15"/>
      <c r="G11" s="15"/>
    </row>
    <row r="12" spans="1:7" ht="12">
      <c r="A12" s="15"/>
      <c r="B12" s="30" t="s">
        <v>381</v>
      </c>
      <c r="C12" s="15" t="s">
        <v>482</v>
      </c>
      <c r="D12" s="15"/>
      <c r="E12" s="15"/>
      <c r="F12" s="15"/>
      <c r="G12" s="15"/>
    </row>
    <row r="13" spans="1:7" ht="12">
      <c r="A13" s="15"/>
      <c r="B13" s="15" t="s">
        <v>476</v>
      </c>
      <c r="C13" s="15" t="s">
        <v>100</v>
      </c>
      <c r="D13" s="15"/>
      <c r="E13" s="15"/>
      <c r="F13" s="15"/>
      <c r="G13" s="15"/>
    </row>
    <row r="14" spans="1:7" ht="12">
      <c r="A14" s="15"/>
      <c r="B14" s="15" t="s">
        <v>477</v>
      </c>
      <c r="C14" s="15"/>
      <c r="D14" s="15"/>
      <c r="E14" s="15"/>
      <c r="F14" s="15"/>
      <c r="G14" s="15"/>
    </row>
    <row r="15" spans="1:7" ht="12">
      <c r="A15" s="15"/>
      <c r="B15" s="15" t="s">
        <v>478</v>
      </c>
      <c r="C15" s="15"/>
      <c r="D15" s="15"/>
      <c r="E15" s="15"/>
      <c r="F15" s="15"/>
      <c r="G15" s="15"/>
    </row>
    <row r="16" spans="1:7" ht="12">
      <c r="A16" s="15"/>
      <c r="B16" s="15" t="s">
        <v>479</v>
      </c>
      <c r="C16" s="15"/>
      <c r="D16" s="15"/>
      <c r="E16" s="15"/>
      <c r="F16" s="15"/>
      <c r="G16" s="15"/>
    </row>
    <row r="17" spans="1:7" ht="12">
      <c r="A17" s="15"/>
      <c r="B17" s="15" t="s">
        <v>480</v>
      </c>
      <c r="C17" s="15"/>
      <c r="D17" s="15"/>
      <c r="E17" s="15"/>
      <c r="F17" s="15"/>
      <c r="G17" s="15"/>
    </row>
    <row r="18" spans="1:7" ht="12">
      <c r="A18" s="15"/>
      <c r="B18" s="15"/>
      <c r="C18" s="15"/>
      <c r="D18" s="15"/>
      <c r="E18" s="15"/>
      <c r="F18" s="15"/>
      <c r="G18" s="15"/>
    </row>
    <row r="19" spans="1:7" ht="12">
      <c r="A19" s="15"/>
      <c r="B19" s="15"/>
      <c r="C19" s="31" t="s">
        <v>500</v>
      </c>
      <c r="D19" s="32" t="s">
        <v>503</v>
      </c>
      <c r="E19" s="33" t="s">
        <v>641</v>
      </c>
      <c r="F19" s="34" t="s">
        <v>380</v>
      </c>
      <c r="G19" s="15"/>
    </row>
    <row r="20" spans="1:7" ht="12">
      <c r="A20" s="15"/>
      <c r="B20" s="15"/>
      <c r="C20" s="35" t="s">
        <v>501</v>
      </c>
      <c r="D20" s="36" t="s">
        <v>502</v>
      </c>
      <c r="E20" s="202" t="s">
        <v>633</v>
      </c>
      <c r="F20" s="72"/>
      <c r="G20" s="15"/>
    </row>
    <row r="21" spans="1:7" ht="12">
      <c r="A21" s="15"/>
      <c r="B21" s="18" t="s">
        <v>577</v>
      </c>
      <c r="C21" s="39"/>
      <c r="D21" s="39"/>
      <c r="E21" s="39"/>
      <c r="F21" s="39"/>
      <c r="G21" s="15"/>
    </row>
    <row r="22" spans="1:7" ht="12">
      <c r="A22" s="15"/>
      <c r="B22" s="39" t="s">
        <v>112</v>
      </c>
      <c r="C22" s="19">
        <v>70</v>
      </c>
      <c r="D22" s="19"/>
      <c r="E22" s="162">
        <f>IF(F22&gt;0,IF(F22&gt;C22,"Invalid Entry",IF(F22&gt;0.7*C22,"","Red Alert")),"Red Alert")</f>
      </c>
      <c r="F22" s="107">
        <v>70</v>
      </c>
      <c r="G22" s="15"/>
    </row>
    <row r="23" spans="1:7" ht="12">
      <c r="A23" s="15"/>
      <c r="B23" s="39" t="s">
        <v>113</v>
      </c>
      <c r="C23" s="19">
        <v>20</v>
      </c>
      <c r="D23" s="19"/>
      <c r="E23" s="162">
        <f>IF(F23&gt;0,IF(F23&gt;C23,"Invalid Entry",IF(F23&gt;0.7*C23,"","Red Alert")),"Red Alert")</f>
      </c>
      <c r="F23" s="107">
        <v>20</v>
      </c>
      <c r="G23" s="15"/>
    </row>
    <row r="24" spans="1:7" ht="12">
      <c r="A24" s="15"/>
      <c r="B24" s="39" t="s">
        <v>114</v>
      </c>
      <c r="C24" s="19">
        <v>30</v>
      </c>
      <c r="D24" s="19"/>
      <c r="E24" s="162">
        <f>IF(F24&gt;0,IF(F24&gt;C24,"Invalid Entry",IF(F24&gt;0.7*C24,"","Red Alert")),"Red Alert")</f>
      </c>
      <c r="F24" s="107">
        <v>30</v>
      </c>
      <c r="G24" s="15"/>
    </row>
    <row r="25" spans="1:7" ht="12">
      <c r="A25" s="15"/>
      <c r="B25" s="39" t="s">
        <v>115</v>
      </c>
      <c r="C25" s="19">
        <v>30</v>
      </c>
      <c r="D25" s="19"/>
      <c r="E25" s="162">
        <f>IF(F25&gt;0,IF(F25&gt;C25,"Invalid Entry",IF(F25&gt;0.7*C25,"","Red Alert")),"Red Alert")</f>
      </c>
      <c r="F25" s="107">
        <v>30</v>
      </c>
      <c r="G25" s="15"/>
    </row>
    <row r="26" spans="1:7" ht="12">
      <c r="A26" s="15"/>
      <c r="B26" s="39" t="s">
        <v>6</v>
      </c>
      <c r="C26" s="19">
        <v>10</v>
      </c>
      <c r="D26" s="19"/>
      <c r="E26" s="162">
        <f>IF(F26&gt;0,IF(F26&gt;C26,"Invalid Entry",IF(F26&gt;0.7*C26,"","Red Alert")),"Red Alert")</f>
      </c>
      <c r="F26" s="107">
        <v>10</v>
      </c>
      <c r="G26" s="15"/>
    </row>
    <row r="27" spans="1:7" ht="12.75" thickBot="1">
      <c r="A27" s="15"/>
      <c r="B27" s="39" t="s">
        <v>7</v>
      </c>
      <c r="C27" s="42">
        <v>40</v>
      </c>
      <c r="D27" s="19"/>
      <c r="E27" s="162">
        <f>IF(F27&gt;0,IF(F27&gt;C27,"Invalid Entry",IF(F27&gt;0.7*C27,"","Red Alert")),0)</f>
      </c>
      <c r="F27" s="109">
        <v>40</v>
      </c>
      <c r="G27" s="15"/>
    </row>
    <row r="28" spans="1:7" ht="12">
      <c r="A28" s="15"/>
      <c r="B28" s="54" t="s">
        <v>528</v>
      </c>
      <c r="C28" s="23">
        <f>SUM(C22:C27)</f>
        <v>200</v>
      </c>
      <c r="D28" s="43"/>
      <c r="E28" s="54" t="s">
        <v>528</v>
      </c>
      <c r="F28" s="23">
        <f>SUM(F22:F27)</f>
        <v>200</v>
      </c>
      <c r="G28" s="15"/>
    </row>
    <row r="29" spans="1:7" ht="12">
      <c r="A29" s="15"/>
      <c r="B29" s="16"/>
      <c r="C29" s="43"/>
      <c r="D29" s="19"/>
      <c r="E29" s="19"/>
      <c r="F29" s="19"/>
      <c r="G29" s="15"/>
    </row>
    <row r="30" spans="1:7" ht="12">
      <c r="A30" s="15"/>
      <c r="B30" s="16" t="s">
        <v>497</v>
      </c>
      <c r="C30" s="43">
        <v>200</v>
      </c>
      <c r="D30" s="19"/>
      <c r="E30" s="19"/>
      <c r="F30" s="138">
        <f>F28</f>
        <v>200</v>
      </c>
      <c r="G30" s="15"/>
    </row>
    <row r="31" spans="1:7" ht="12">
      <c r="A31" s="15"/>
      <c r="B31" s="16" t="s">
        <v>421</v>
      </c>
      <c r="C31" s="43">
        <v>20</v>
      </c>
      <c r="D31" s="19"/>
      <c r="E31" s="19"/>
      <c r="F31" s="137">
        <f>F30/10</f>
        <v>20</v>
      </c>
      <c r="G31" s="15"/>
    </row>
    <row r="32" spans="1:7" ht="12">
      <c r="A32" s="15"/>
      <c r="B32" s="39"/>
      <c r="C32" s="19"/>
      <c r="D32" s="19"/>
      <c r="E32" s="19"/>
      <c r="F32" s="19"/>
      <c r="G32" s="15"/>
    </row>
    <row r="33" spans="1:7" ht="12">
      <c r="A33" s="15"/>
      <c r="B33" s="39"/>
      <c r="C33" s="39"/>
      <c r="D33" s="39"/>
      <c r="E33" s="39"/>
      <c r="F33" s="39"/>
      <c r="G33" s="15"/>
    </row>
    <row r="34" spans="1:7" ht="12">
      <c r="A34" s="15"/>
      <c r="B34" s="51"/>
      <c r="C34" s="51"/>
      <c r="D34" s="51"/>
      <c r="E34" s="51"/>
      <c r="F34" s="51"/>
      <c r="G34" s="15"/>
    </row>
    <row r="35" spans="1:6" ht="12">
      <c r="A35" s="15"/>
      <c r="B35" s="51"/>
      <c r="C35" s="51"/>
      <c r="D35" s="51"/>
      <c r="E35" s="51"/>
      <c r="F35" s="51"/>
    </row>
    <row r="36" spans="1:6" ht="12">
      <c r="A36" s="15"/>
      <c r="B36" s="51"/>
      <c r="C36" s="51"/>
      <c r="D36" s="51"/>
      <c r="E36" s="51"/>
      <c r="F36" s="51"/>
    </row>
    <row r="37" spans="1:6" ht="12">
      <c r="A37" s="15"/>
      <c r="B37" s="51"/>
      <c r="C37" s="51"/>
      <c r="D37" s="51"/>
      <c r="E37" s="51"/>
      <c r="F37" s="51"/>
    </row>
    <row r="38" spans="1:6" ht="12">
      <c r="A38" s="15"/>
      <c r="B38" s="51"/>
      <c r="C38" s="51"/>
      <c r="D38" s="51"/>
      <c r="E38" s="51"/>
      <c r="F38" s="51"/>
    </row>
    <row r="39" spans="1:6" ht="12">
      <c r="A39" s="15"/>
      <c r="B39" s="51"/>
      <c r="C39" s="51"/>
      <c r="D39" s="51"/>
      <c r="E39" s="51"/>
      <c r="F39" s="51"/>
    </row>
    <row r="40" spans="2:6" ht="12">
      <c r="B40" s="4"/>
      <c r="C40" s="4"/>
      <c r="D40" s="4"/>
      <c r="E40" s="4"/>
      <c r="F40" s="4"/>
    </row>
    <row r="41" spans="2:6" ht="12">
      <c r="B41" s="4"/>
      <c r="C41" s="4"/>
      <c r="D41" s="4"/>
      <c r="E41" s="4"/>
      <c r="F41" s="4"/>
    </row>
    <row r="42" spans="2:6" ht="12">
      <c r="B42" s="3"/>
      <c r="C42" s="3"/>
      <c r="D42" s="4"/>
      <c r="E42" s="4"/>
      <c r="F42" s="4"/>
    </row>
    <row r="43" spans="2:6" ht="12">
      <c r="B43" s="4"/>
      <c r="C43" s="4"/>
      <c r="D43" s="4"/>
      <c r="E43" s="4"/>
      <c r="F43" s="4"/>
    </row>
    <row r="44" spans="2:6" ht="12">
      <c r="B44" s="4"/>
      <c r="C44" s="4"/>
      <c r="D44" s="4"/>
      <c r="E44" s="4"/>
      <c r="F44" s="4"/>
    </row>
    <row r="45" spans="2:6" ht="12">
      <c r="B45" s="4"/>
      <c r="C45" s="4"/>
      <c r="D45" s="4"/>
      <c r="E45" s="4"/>
      <c r="F45" s="4"/>
    </row>
    <row r="46" spans="2:6" ht="12">
      <c r="B46" s="4"/>
      <c r="C46" s="4"/>
      <c r="D46" s="4"/>
      <c r="E46" s="4"/>
      <c r="F46" s="4"/>
    </row>
    <row r="47" spans="2:6" ht="12">
      <c r="B47" s="4"/>
      <c r="C47" s="4"/>
      <c r="D47" s="4"/>
      <c r="E47" s="4"/>
      <c r="F47" s="4"/>
    </row>
    <row r="48" spans="2:6" ht="12">
      <c r="B48" s="4"/>
      <c r="C48" s="4"/>
      <c r="D48" s="4"/>
      <c r="E48" s="4"/>
      <c r="F48" s="4"/>
    </row>
    <row r="49" spans="2:6" ht="12">
      <c r="B49" s="4"/>
      <c r="C49" s="4"/>
      <c r="D49" s="4"/>
      <c r="E49" s="4"/>
      <c r="F49" s="4"/>
    </row>
    <row r="50" spans="2:6" ht="12">
      <c r="B50" s="4"/>
      <c r="C50" s="4"/>
      <c r="D50" s="4"/>
      <c r="E50" s="4"/>
      <c r="F50" s="4"/>
    </row>
    <row r="51" spans="2:6" ht="12">
      <c r="B51" s="4"/>
      <c r="C51" s="4"/>
      <c r="D51" s="4"/>
      <c r="E51" s="4"/>
      <c r="F51" s="4"/>
    </row>
    <row r="52" spans="2:6" ht="12">
      <c r="B52" s="4"/>
      <c r="C52" s="4"/>
      <c r="D52" s="4"/>
      <c r="E52" s="4"/>
      <c r="F52" s="4"/>
    </row>
    <row r="53" spans="2:6" ht="12">
      <c r="B53" s="4"/>
      <c r="C53" s="4"/>
      <c r="D53" s="4"/>
      <c r="E53" s="4"/>
      <c r="F53" s="4"/>
    </row>
    <row r="54" spans="2:6" ht="12">
      <c r="B54" s="4"/>
      <c r="C54" s="4"/>
      <c r="D54" s="4"/>
      <c r="E54" s="4"/>
      <c r="F54" s="4"/>
    </row>
    <row r="55" spans="2:6" ht="12">
      <c r="B55" s="4"/>
      <c r="C55" s="4"/>
      <c r="D55" s="4"/>
      <c r="E55" s="4"/>
      <c r="F55" s="4"/>
    </row>
    <row r="56" spans="2:6" ht="12">
      <c r="B56" s="4"/>
      <c r="C56" s="4"/>
      <c r="D56" s="4"/>
      <c r="E56" s="4"/>
      <c r="F56" s="4"/>
    </row>
    <row r="57" spans="2:6" ht="12">
      <c r="B57" s="4"/>
      <c r="C57" s="4"/>
      <c r="D57" s="4"/>
      <c r="E57" s="4"/>
      <c r="F57" s="4"/>
    </row>
    <row r="58" spans="2:6" ht="12">
      <c r="B58" s="3"/>
      <c r="C58" s="3"/>
      <c r="D58" s="4"/>
      <c r="E58" s="4"/>
      <c r="F58" s="4"/>
    </row>
    <row r="59" spans="2:6" ht="12">
      <c r="B59" s="4"/>
      <c r="C59" s="4"/>
      <c r="D59" s="4"/>
      <c r="E59" s="4"/>
      <c r="F59" s="4"/>
    </row>
    <row r="60" spans="2:6" ht="12">
      <c r="B60" s="4"/>
      <c r="C60" s="4"/>
      <c r="D60" s="4"/>
      <c r="E60" s="4"/>
      <c r="F60" s="4"/>
    </row>
    <row r="61" spans="2:6" ht="12">
      <c r="B61" s="4"/>
      <c r="C61" s="4"/>
      <c r="D61" s="4"/>
      <c r="E61" s="4"/>
      <c r="F61" s="4"/>
    </row>
    <row r="62" spans="2:6" ht="12">
      <c r="B62" s="4"/>
      <c r="C62" s="4"/>
      <c r="D62" s="4"/>
      <c r="E62" s="4"/>
      <c r="F62" s="4"/>
    </row>
    <row r="63" spans="2:6" ht="12">
      <c r="B63" s="4"/>
      <c r="C63" s="4"/>
      <c r="D63" s="4"/>
      <c r="E63" s="4"/>
      <c r="F63" s="4"/>
    </row>
    <row r="64" spans="2:6" ht="12">
      <c r="B64" s="4"/>
      <c r="C64" s="4"/>
      <c r="D64" s="4"/>
      <c r="E64" s="4"/>
      <c r="F64" s="4"/>
    </row>
    <row r="65" spans="2:6" ht="12">
      <c r="B65" s="4"/>
      <c r="C65" s="4"/>
      <c r="D65" s="4"/>
      <c r="E65" s="4"/>
      <c r="F65" s="4"/>
    </row>
    <row r="66" spans="2:6" ht="12">
      <c r="B66" s="3"/>
      <c r="C66" s="3"/>
      <c r="D66" s="4"/>
      <c r="E66" s="4"/>
      <c r="F66" s="4"/>
    </row>
    <row r="67" spans="2:6" ht="12">
      <c r="B67" s="4"/>
      <c r="C67" s="4"/>
      <c r="D67" s="4"/>
      <c r="E67" s="4"/>
      <c r="F67" s="4"/>
    </row>
    <row r="68" spans="2:6" ht="12">
      <c r="B68" s="3"/>
      <c r="C68" s="3"/>
      <c r="D68" s="4"/>
      <c r="E68" s="4"/>
      <c r="F68" s="4"/>
    </row>
    <row r="69" spans="2:6" ht="12">
      <c r="B69" s="4"/>
      <c r="C69" s="3"/>
      <c r="D69" s="4"/>
      <c r="E69" s="4"/>
      <c r="F69" s="4"/>
    </row>
    <row r="70" spans="2:6" ht="12">
      <c r="B70" s="4"/>
      <c r="C70" s="4"/>
      <c r="D70" s="4"/>
      <c r="E70" s="4"/>
      <c r="F70" s="4"/>
    </row>
    <row r="71" spans="2:6" ht="12">
      <c r="B71" s="4"/>
      <c r="C71" s="4"/>
      <c r="D71" s="4"/>
      <c r="E71" s="4"/>
      <c r="F71" s="4"/>
    </row>
    <row r="72" ht="12">
      <c r="B72" s="2"/>
    </row>
    <row r="73" ht="12">
      <c r="B73" s="1"/>
    </row>
  </sheetData>
  <sheetProtection password="DC32" sheet="1" objects="1" scenarios="1" selectLockedCells="1"/>
  <mergeCells count="4">
    <mergeCell ref="C3:D3"/>
    <mergeCell ref="C2:D2"/>
    <mergeCell ref="C4:D4"/>
    <mergeCell ref="C5:D5"/>
  </mergeCells>
  <printOptions/>
  <pageMargins left="0.75" right="0.75" top="1" bottom="1" header="0.5" footer="0.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workbookViewId="0" topLeftCell="A1">
      <selection activeCell="A1" sqref="A1:F40"/>
    </sheetView>
  </sheetViews>
  <sheetFormatPr defaultColWidth="11.421875" defaultRowHeight="12.75"/>
  <cols>
    <col min="1" max="1" width="6.8515625" style="0" customWidth="1"/>
    <col min="2" max="2" width="18.00390625" style="0" customWidth="1"/>
    <col min="3" max="3" width="38.421875" style="0" customWidth="1"/>
    <col min="4" max="4" width="14.421875" style="0" customWidth="1"/>
    <col min="5" max="5" width="20.8515625" style="0" customWidth="1"/>
    <col min="6" max="6" width="24.7109375" style="0" customWidth="1"/>
  </cols>
  <sheetData>
    <row r="1" spans="1:8" s="10" customFormat="1" ht="16.5">
      <c r="A1" s="116"/>
      <c r="B1" s="116"/>
      <c r="C1" s="116"/>
      <c r="D1" s="116"/>
      <c r="E1" s="116"/>
      <c r="F1" s="116"/>
      <c r="G1" s="116"/>
      <c r="H1" s="116"/>
    </row>
    <row r="2" spans="1:8" s="10" customFormat="1" ht="22.5">
      <c r="A2" s="116"/>
      <c r="B2" s="117" t="s">
        <v>610</v>
      </c>
      <c r="C2" s="117"/>
      <c r="D2" s="116"/>
      <c r="E2" s="116"/>
      <c r="F2" s="116"/>
      <c r="G2" s="116"/>
      <c r="H2" s="116"/>
    </row>
    <row r="3" spans="1:8" s="10" customFormat="1" ht="16.5">
      <c r="A3" s="116"/>
      <c r="B3" s="116"/>
      <c r="C3" s="116"/>
      <c r="D3" s="116"/>
      <c r="E3" s="116"/>
      <c r="F3" s="116"/>
      <c r="G3" s="116"/>
      <c r="H3" s="116"/>
    </row>
    <row r="4" spans="1:8" ht="16.5">
      <c r="A4" s="15"/>
      <c r="B4" s="118" t="s">
        <v>374</v>
      </c>
      <c r="C4" s="298">
        <f>'Area 1'!C2:D2</f>
        <v>0</v>
      </c>
      <c r="D4" s="299"/>
      <c r="E4" s="119" t="s">
        <v>375</v>
      </c>
      <c r="F4" s="133">
        <f>'Area 1'!F2:H2</f>
        <v>0</v>
      </c>
      <c r="G4" s="15"/>
      <c r="H4" s="15"/>
    </row>
    <row r="5" spans="1:8" ht="18.75" customHeight="1">
      <c r="A5" s="15"/>
      <c r="B5" s="119" t="s">
        <v>625</v>
      </c>
      <c r="C5" s="298">
        <f>'Area 1'!C3:D3</f>
        <v>0</v>
      </c>
      <c r="D5" s="299"/>
      <c r="E5" s="119" t="s">
        <v>376</v>
      </c>
      <c r="F5" s="133">
        <f>'Area 1'!F3:H3</f>
        <v>0</v>
      </c>
      <c r="G5" s="15"/>
      <c r="H5" s="15"/>
    </row>
    <row r="6" spans="1:8" ht="21" customHeight="1" thickBot="1">
      <c r="A6" s="15"/>
      <c r="B6" s="120" t="s">
        <v>377</v>
      </c>
      <c r="C6" s="298">
        <f>'Area 1'!C4:D4</f>
        <v>0</v>
      </c>
      <c r="D6" s="299"/>
      <c r="E6" s="302" t="s">
        <v>513</v>
      </c>
      <c r="F6" s="303"/>
      <c r="G6" s="116"/>
      <c r="H6" s="15"/>
    </row>
    <row r="7" spans="1:8" ht="21" customHeight="1">
      <c r="A7" s="15"/>
      <c r="B7" s="119" t="s">
        <v>378</v>
      </c>
      <c r="C7" s="298">
        <f>'Area 1'!C5:D5</f>
        <v>0</v>
      </c>
      <c r="D7" s="299"/>
      <c r="E7" s="304">
        <f>E40</f>
        <v>500</v>
      </c>
      <c r="F7" s="305"/>
      <c r="G7" s="116"/>
      <c r="H7" s="15"/>
    </row>
    <row r="8" spans="1:8" ht="21.75" customHeight="1">
      <c r="A8" s="15"/>
      <c r="B8" s="116"/>
      <c r="C8" s="116"/>
      <c r="D8" s="116"/>
      <c r="E8" s="116"/>
      <c r="F8" s="116"/>
      <c r="G8" s="116"/>
      <c r="H8" s="15"/>
    </row>
    <row r="9" spans="1:13" ht="42" customHeight="1">
      <c r="A9" s="15"/>
      <c r="B9" s="15"/>
      <c r="C9" s="300" t="s">
        <v>511</v>
      </c>
      <c r="D9" s="300"/>
      <c r="E9" s="300"/>
      <c r="F9" s="300"/>
      <c r="G9" s="15"/>
      <c r="H9" s="122"/>
      <c r="I9" s="12"/>
      <c r="J9" s="12"/>
      <c r="K9" s="12"/>
      <c r="L9" s="11"/>
      <c r="M9" s="11"/>
    </row>
    <row r="10" spans="1:13" ht="31.5" customHeight="1">
      <c r="A10" s="15"/>
      <c r="B10" s="15"/>
      <c r="C10" s="301" t="s">
        <v>609</v>
      </c>
      <c r="D10" s="301"/>
      <c r="E10" s="301"/>
      <c r="F10" s="301"/>
      <c r="G10" s="15"/>
      <c r="H10" s="122"/>
      <c r="I10" s="12"/>
      <c r="J10" s="12"/>
      <c r="K10" s="12"/>
      <c r="L10" s="11"/>
      <c r="M10" s="11"/>
    </row>
    <row r="11" spans="1:13" ht="31.5">
      <c r="A11" s="15"/>
      <c r="B11" s="15"/>
      <c r="C11" s="122"/>
      <c r="D11" s="122"/>
      <c r="E11" s="124"/>
      <c r="F11" s="121"/>
      <c r="G11" s="15"/>
      <c r="H11" s="122"/>
      <c r="I11" s="12"/>
      <c r="J11" s="12"/>
      <c r="K11" s="12"/>
      <c r="L11" s="11"/>
      <c r="M11" s="11"/>
    </row>
    <row r="12" spans="1:13" ht="31.5">
      <c r="A12" s="15"/>
      <c r="B12" s="15"/>
      <c r="C12" s="122"/>
      <c r="D12" s="122"/>
      <c r="E12" s="124"/>
      <c r="F12" s="121"/>
      <c r="G12" s="15"/>
      <c r="H12" s="122"/>
      <c r="I12" s="12"/>
      <c r="J12" s="12"/>
      <c r="K12" s="12"/>
      <c r="L12" s="11"/>
      <c r="M12" s="11"/>
    </row>
    <row r="13" spans="1:13" ht="31.5">
      <c r="A13" s="15"/>
      <c r="B13" s="15"/>
      <c r="C13" s="122"/>
      <c r="D13" s="122"/>
      <c r="E13" s="124"/>
      <c r="F13" s="121"/>
      <c r="G13" s="15"/>
      <c r="H13" s="125"/>
      <c r="I13" s="11"/>
      <c r="J13" s="11"/>
      <c r="K13" s="11"/>
      <c r="L13" s="11"/>
      <c r="M13" s="11"/>
    </row>
    <row r="14" spans="1:13" ht="16.5">
      <c r="A14" s="15"/>
      <c r="B14" s="15"/>
      <c r="C14" s="122" t="s">
        <v>509</v>
      </c>
      <c r="D14" s="122" t="s">
        <v>537</v>
      </c>
      <c r="E14" s="122" t="s">
        <v>510</v>
      </c>
      <c r="F14" s="108" t="s">
        <v>634</v>
      </c>
      <c r="G14" s="122"/>
      <c r="H14" s="125"/>
      <c r="I14" s="11"/>
      <c r="J14" s="11"/>
      <c r="K14" s="11"/>
      <c r="L14" s="11"/>
      <c r="M14" s="11"/>
    </row>
    <row r="15" spans="1:13" ht="16.5">
      <c r="A15" s="15"/>
      <c r="B15" s="15"/>
      <c r="C15" s="122"/>
      <c r="D15" s="122" t="s">
        <v>501</v>
      </c>
      <c r="E15" s="122" t="s">
        <v>380</v>
      </c>
      <c r="F15" s="108" t="s">
        <v>633</v>
      </c>
      <c r="G15" s="122"/>
      <c r="H15" s="125"/>
      <c r="I15" s="11"/>
      <c r="J15" s="11"/>
      <c r="K15" s="11"/>
      <c r="L15" s="11"/>
      <c r="M15" s="11"/>
    </row>
    <row r="16" spans="1:13" ht="16.5">
      <c r="A16" s="15"/>
      <c r="B16" s="15"/>
      <c r="C16" s="122"/>
      <c r="D16" s="122"/>
      <c r="E16" s="122"/>
      <c r="F16" s="171"/>
      <c r="G16" s="122"/>
      <c r="H16" s="125"/>
      <c r="I16" s="11"/>
      <c r="J16" s="11"/>
      <c r="K16" s="11"/>
      <c r="L16" s="11"/>
      <c r="M16" s="11"/>
    </row>
    <row r="17" spans="1:13" ht="16.5">
      <c r="A17" s="15"/>
      <c r="B17" s="15"/>
      <c r="C17" s="123" t="s">
        <v>586</v>
      </c>
      <c r="D17" s="126">
        <v>40</v>
      </c>
      <c r="E17" s="139">
        <f>'Area 1'!F5</f>
        <v>40</v>
      </c>
      <c r="F17" s="172"/>
      <c r="G17" s="122"/>
      <c r="H17" s="125"/>
      <c r="I17" s="11"/>
      <c r="J17" s="11"/>
      <c r="K17" s="11"/>
      <c r="L17" s="11"/>
      <c r="M17" s="11"/>
    </row>
    <row r="18" spans="1:13" ht="16.5">
      <c r="A18" s="15"/>
      <c r="B18" s="15"/>
      <c r="C18" s="123" t="s">
        <v>587</v>
      </c>
      <c r="D18" s="127">
        <v>25</v>
      </c>
      <c r="E18" s="140">
        <f>'Area 2'!F5</f>
        <v>25</v>
      </c>
      <c r="F18" s="172"/>
      <c r="G18" s="125"/>
      <c r="H18" s="125"/>
      <c r="I18" s="11"/>
      <c r="J18" s="11"/>
      <c r="K18" s="11"/>
      <c r="L18" s="11"/>
      <c r="M18" s="11"/>
    </row>
    <row r="19" spans="1:13" ht="16.5">
      <c r="A19" s="15"/>
      <c r="B19" s="15"/>
      <c r="C19" s="123" t="s">
        <v>588</v>
      </c>
      <c r="D19" s="127">
        <v>15</v>
      </c>
      <c r="E19" s="140">
        <f>'Area 3'!F5</f>
        <v>15</v>
      </c>
      <c r="F19" s="172"/>
      <c r="G19" s="125"/>
      <c r="H19" s="125"/>
      <c r="I19" s="11"/>
      <c r="J19" s="11"/>
      <c r="K19" s="11"/>
      <c r="L19" s="11"/>
      <c r="M19" s="11"/>
    </row>
    <row r="20" spans="1:13" ht="16.5">
      <c r="A20" s="15"/>
      <c r="B20" s="15"/>
      <c r="C20" s="123" t="s">
        <v>589</v>
      </c>
      <c r="D20" s="127">
        <v>35</v>
      </c>
      <c r="E20" s="140">
        <f>'Area 4'!F5</f>
        <v>35</v>
      </c>
      <c r="F20" s="172"/>
      <c r="G20" s="125"/>
      <c r="H20" s="125"/>
      <c r="I20" s="11"/>
      <c r="J20" s="11"/>
      <c r="K20" s="11"/>
      <c r="L20" s="11"/>
      <c r="M20" s="11"/>
    </row>
    <row r="21" spans="1:13" ht="16.5">
      <c r="A21" s="15"/>
      <c r="B21" s="15"/>
      <c r="C21" s="123" t="s">
        <v>590</v>
      </c>
      <c r="D21" s="127">
        <v>10</v>
      </c>
      <c r="E21" s="140">
        <f>'Area 5'!F5</f>
        <v>10</v>
      </c>
      <c r="F21" s="172"/>
      <c r="G21" s="125"/>
      <c r="H21" s="125"/>
      <c r="I21" s="11"/>
      <c r="J21" s="11"/>
      <c r="K21" s="11"/>
      <c r="L21" s="11"/>
      <c r="M21" s="11"/>
    </row>
    <row r="22" spans="1:13" ht="16.5">
      <c r="A22" s="15"/>
      <c r="B22" s="15"/>
      <c r="C22" s="123" t="s">
        <v>591</v>
      </c>
      <c r="D22" s="127">
        <v>15</v>
      </c>
      <c r="E22" s="140">
        <f>'Area 6'!F5</f>
        <v>15</v>
      </c>
      <c r="F22" s="172"/>
      <c r="G22" s="125"/>
      <c r="H22" s="125"/>
      <c r="I22" s="11"/>
      <c r="J22" s="11"/>
      <c r="K22" s="11"/>
      <c r="L22" s="11"/>
      <c r="M22" s="11"/>
    </row>
    <row r="23" spans="1:13" ht="16.5">
      <c r="A23" s="15"/>
      <c r="B23" s="15"/>
      <c r="C23" s="123" t="s">
        <v>592</v>
      </c>
      <c r="D23" s="127">
        <v>15</v>
      </c>
      <c r="E23" s="140">
        <f>'Area 7'!F5</f>
        <v>15</v>
      </c>
      <c r="F23" s="172"/>
      <c r="G23" s="125"/>
      <c r="H23" s="125"/>
      <c r="I23" s="11"/>
      <c r="J23" s="11"/>
      <c r="K23" s="11"/>
      <c r="L23" s="11"/>
      <c r="M23" s="11"/>
    </row>
    <row r="24" spans="1:13" ht="16.5">
      <c r="A24" s="15"/>
      <c r="B24" s="15"/>
      <c r="C24" s="123" t="s">
        <v>593</v>
      </c>
      <c r="D24" s="127">
        <v>10</v>
      </c>
      <c r="E24" s="140">
        <f>'Area 8'!F5</f>
        <v>10</v>
      </c>
      <c r="F24" s="172"/>
      <c r="G24" s="125"/>
      <c r="H24" s="125"/>
      <c r="I24" s="11"/>
      <c r="J24" s="11"/>
      <c r="K24" s="11"/>
      <c r="L24" s="11"/>
      <c r="M24" s="11"/>
    </row>
    <row r="25" spans="1:13" ht="16.5">
      <c r="A25" s="15"/>
      <c r="B25" s="15"/>
      <c r="C25" s="123" t="s">
        <v>594</v>
      </c>
      <c r="D25" s="127">
        <v>20</v>
      </c>
      <c r="E25" s="140">
        <f>'Area 9'!F5</f>
        <v>20</v>
      </c>
      <c r="F25" s="173">
        <f>'Area 9'!K40</f>
        <v>0</v>
      </c>
      <c r="G25" s="125"/>
      <c r="H25" s="125"/>
      <c r="I25" s="11"/>
      <c r="J25" s="11"/>
      <c r="K25" s="11"/>
      <c r="L25" s="11"/>
      <c r="M25" s="11"/>
    </row>
    <row r="26" spans="1:13" ht="16.5">
      <c r="A26" s="15"/>
      <c r="B26" s="15"/>
      <c r="C26" s="123" t="s">
        <v>595</v>
      </c>
      <c r="D26" s="127">
        <v>10</v>
      </c>
      <c r="E26" s="140">
        <f>'Area 10'!F5</f>
        <v>10</v>
      </c>
      <c r="F26" s="173">
        <f>'Area 10'!I35</f>
        <v>0</v>
      </c>
      <c r="G26" s="125"/>
      <c r="H26" s="125"/>
      <c r="I26" s="11"/>
      <c r="J26" s="11"/>
      <c r="K26" s="11"/>
      <c r="L26" s="11"/>
      <c r="M26" s="11"/>
    </row>
    <row r="27" spans="1:13" ht="16.5">
      <c r="A27" s="15"/>
      <c r="B27" s="15"/>
      <c r="C27" s="123" t="s">
        <v>596</v>
      </c>
      <c r="D27" s="127">
        <v>10</v>
      </c>
      <c r="E27" s="140">
        <f>'Area 11'!F5</f>
        <v>10</v>
      </c>
      <c r="F27" s="172"/>
      <c r="G27" s="125"/>
      <c r="H27" s="125"/>
      <c r="I27" s="11"/>
      <c r="J27" s="11"/>
      <c r="K27" s="11"/>
      <c r="L27" s="11"/>
      <c r="M27" s="11"/>
    </row>
    <row r="28" spans="1:13" ht="16.5">
      <c r="A28" s="15"/>
      <c r="B28" s="15"/>
      <c r="C28" s="123" t="s">
        <v>597</v>
      </c>
      <c r="D28" s="127">
        <v>65</v>
      </c>
      <c r="E28" s="140">
        <f>'Area 12'!F5</f>
        <v>65</v>
      </c>
      <c r="F28" s="173">
        <f>'Area 12'!I83</f>
        <v>0</v>
      </c>
      <c r="G28" s="125"/>
      <c r="H28" s="125"/>
      <c r="I28" s="11"/>
      <c r="J28" s="11"/>
      <c r="K28" s="11"/>
      <c r="L28" s="11"/>
      <c r="M28" s="11"/>
    </row>
    <row r="29" spans="1:13" ht="16.5">
      <c r="A29" s="15"/>
      <c r="B29" s="15"/>
      <c r="C29" s="123" t="s">
        <v>598</v>
      </c>
      <c r="D29" s="127">
        <v>50</v>
      </c>
      <c r="E29" s="140">
        <f>'Area 13'!F5</f>
        <v>50</v>
      </c>
      <c r="F29" s="172"/>
      <c r="G29" s="125"/>
      <c r="H29" s="125"/>
      <c r="I29" s="11"/>
      <c r="J29" s="11"/>
      <c r="K29" s="11"/>
      <c r="L29" s="11"/>
      <c r="M29" s="11"/>
    </row>
    <row r="30" spans="1:13" ht="16.5">
      <c r="A30" s="15"/>
      <c r="B30" s="15"/>
      <c r="C30" s="123" t="s">
        <v>599</v>
      </c>
      <c r="D30" s="127">
        <v>30</v>
      </c>
      <c r="E30" s="140">
        <f>'Area 14'!F5</f>
        <v>30</v>
      </c>
      <c r="F30" s="172"/>
      <c r="G30" s="125"/>
      <c r="H30" s="125"/>
      <c r="I30" s="11"/>
      <c r="J30" s="11"/>
      <c r="K30" s="11"/>
      <c r="L30" s="11"/>
      <c r="M30" s="11"/>
    </row>
    <row r="31" spans="1:13" ht="16.5">
      <c r="A31" s="15"/>
      <c r="B31" s="15"/>
      <c r="C31" s="123" t="s">
        <v>600</v>
      </c>
      <c r="D31" s="127">
        <v>30</v>
      </c>
      <c r="E31" s="140">
        <f>'Area 15'!F5</f>
        <v>30</v>
      </c>
      <c r="F31" s="172"/>
      <c r="G31" s="125"/>
      <c r="H31" s="125"/>
      <c r="I31" s="11"/>
      <c r="J31" s="11"/>
      <c r="K31" s="11"/>
      <c r="L31" s="11"/>
      <c r="M31" s="11"/>
    </row>
    <row r="32" spans="1:13" ht="16.5">
      <c r="A32" s="15"/>
      <c r="B32" s="15"/>
      <c r="C32" s="123" t="s">
        <v>601</v>
      </c>
      <c r="D32" s="127">
        <v>5</v>
      </c>
      <c r="E32" s="140">
        <f>'Area 16'!F5</f>
        <v>5</v>
      </c>
      <c r="F32" s="173">
        <f>'Area 16'!I53</f>
        <v>0</v>
      </c>
      <c r="G32" s="125"/>
      <c r="H32" s="125"/>
      <c r="I32" s="11"/>
      <c r="J32" s="11"/>
      <c r="K32" s="11"/>
      <c r="L32" s="11"/>
      <c r="M32" s="11"/>
    </row>
    <row r="33" spans="1:13" ht="16.5">
      <c r="A33" s="15"/>
      <c r="B33" s="15"/>
      <c r="C33" s="123" t="s">
        <v>602</v>
      </c>
      <c r="D33" s="127">
        <v>13</v>
      </c>
      <c r="E33" s="140">
        <f>'Area 17 or 17A'!F5</f>
        <v>13</v>
      </c>
      <c r="F33" s="173">
        <f>'Area 17 or 17A'!I56</f>
        <v>0</v>
      </c>
      <c r="G33" s="125"/>
      <c r="H33" s="125"/>
      <c r="I33" s="11"/>
      <c r="J33" s="11"/>
      <c r="K33" s="11"/>
      <c r="L33" s="11"/>
      <c r="M33" s="11"/>
    </row>
    <row r="34" spans="1:13" ht="16.5">
      <c r="A34" s="15"/>
      <c r="B34" s="15"/>
      <c r="C34" s="123" t="s">
        <v>603</v>
      </c>
      <c r="D34" s="127">
        <v>15</v>
      </c>
      <c r="E34" s="140">
        <f>'Area 18'!F5</f>
        <v>15</v>
      </c>
      <c r="F34" s="172"/>
      <c r="G34" s="125"/>
      <c r="H34" s="125"/>
      <c r="I34" s="11"/>
      <c r="J34" s="11"/>
      <c r="K34" s="11"/>
      <c r="L34" s="11"/>
      <c r="M34" s="11"/>
    </row>
    <row r="35" spans="1:13" ht="16.5">
      <c r="A35" s="15"/>
      <c r="B35" s="15"/>
      <c r="C35" s="123" t="s">
        <v>604</v>
      </c>
      <c r="D35" s="127">
        <v>10</v>
      </c>
      <c r="E35" s="140">
        <f>'Area 19'!F5</f>
        <v>10</v>
      </c>
      <c r="F35" s="172"/>
      <c r="G35" s="125"/>
      <c r="H35" s="125"/>
      <c r="I35" s="11"/>
      <c r="J35" s="11"/>
      <c r="K35" s="11"/>
      <c r="L35" s="11"/>
      <c r="M35" s="11"/>
    </row>
    <row r="36" spans="1:13" ht="16.5">
      <c r="A36" s="15"/>
      <c r="B36" s="15"/>
      <c r="C36" s="123" t="s">
        <v>605</v>
      </c>
      <c r="D36" s="127">
        <v>10</v>
      </c>
      <c r="E36" s="140">
        <f>'Area 20'!F5</f>
        <v>10</v>
      </c>
      <c r="F36" s="172"/>
      <c r="G36" s="125"/>
      <c r="H36" s="125"/>
      <c r="I36" s="11"/>
      <c r="J36" s="11"/>
      <c r="K36" s="11"/>
      <c r="L36" s="11"/>
      <c r="M36" s="11"/>
    </row>
    <row r="37" spans="1:13" ht="16.5">
      <c r="A37" s="15"/>
      <c r="B37" s="15"/>
      <c r="C37" s="123" t="s">
        <v>606</v>
      </c>
      <c r="D37" s="127">
        <v>12</v>
      </c>
      <c r="E37" s="140">
        <f>'Area 21'!F5</f>
        <v>12</v>
      </c>
      <c r="F37" s="172"/>
      <c r="G37" s="125"/>
      <c r="H37" s="125"/>
      <c r="I37" s="11"/>
      <c r="J37" s="11"/>
      <c r="K37" s="11"/>
      <c r="L37" s="11"/>
      <c r="M37" s="11"/>
    </row>
    <row r="38" spans="1:13" ht="16.5">
      <c r="A38" s="15"/>
      <c r="B38" s="15"/>
      <c r="C38" s="123" t="s">
        <v>607</v>
      </c>
      <c r="D38" s="126">
        <v>35</v>
      </c>
      <c r="E38" s="139">
        <f>'Area 22'!F5</f>
        <v>35</v>
      </c>
      <c r="F38" s="172"/>
      <c r="G38" s="125"/>
      <c r="H38" s="125"/>
      <c r="I38" s="11"/>
      <c r="J38" s="11"/>
      <c r="K38" s="11"/>
      <c r="L38" s="11"/>
      <c r="M38" s="11"/>
    </row>
    <row r="39" spans="1:13" ht="18" thickBot="1">
      <c r="A39" s="15"/>
      <c r="B39" s="15"/>
      <c r="C39" s="132" t="s">
        <v>608</v>
      </c>
      <c r="D39" s="128">
        <v>20</v>
      </c>
      <c r="E39" s="141">
        <f>'Area 23'!F5</f>
        <v>20</v>
      </c>
      <c r="F39" s="172"/>
      <c r="G39" s="125"/>
      <c r="H39" s="125"/>
      <c r="I39" s="11"/>
      <c r="J39" s="11"/>
      <c r="K39" s="11"/>
      <c r="L39" s="11"/>
      <c r="M39" s="11"/>
    </row>
    <row r="40" spans="1:13" ht="16.5">
      <c r="A40" s="15"/>
      <c r="B40" s="15"/>
      <c r="C40" s="122" t="s">
        <v>538</v>
      </c>
      <c r="D40" s="127">
        <f>SUM(D17:D39)</f>
        <v>500</v>
      </c>
      <c r="E40" s="140">
        <f>SUM(E17:E39)</f>
        <v>500</v>
      </c>
      <c r="F40" s="125"/>
      <c r="G40" s="125"/>
      <c r="H40" s="125"/>
      <c r="I40" s="11"/>
      <c r="J40" s="11"/>
      <c r="K40" s="11"/>
      <c r="L40" s="11"/>
      <c r="M40" s="11"/>
    </row>
    <row r="41" spans="1:13" ht="16.5">
      <c r="A41" s="15"/>
      <c r="B41" s="15"/>
      <c r="C41" s="125"/>
      <c r="D41" s="125"/>
      <c r="E41" s="125"/>
      <c r="F41" s="125"/>
      <c r="G41" s="125"/>
      <c r="H41" s="125"/>
      <c r="I41" s="11"/>
      <c r="J41" s="11"/>
      <c r="K41" s="11"/>
      <c r="L41" s="11"/>
      <c r="M41" s="11"/>
    </row>
    <row r="42" spans="1:13" ht="16.5">
      <c r="A42" s="15"/>
      <c r="B42" s="125"/>
      <c r="C42" s="125"/>
      <c r="D42" s="125"/>
      <c r="E42" s="125"/>
      <c r="F42" s="125"/>
      <c r="G42" s="125"/>
      <c r="H42" s="125"/>
      <c r="I42" s="11"/>
      <c r="J42" s="11"/>
      <c r="K42" s="11"/>
      <c r="L42" s="11"/>
      <c r="M42" s="11"/>
    </row>
    <row r="43" spans="2:13" ht="16.5">
      <c r="B43" s="125"/>
      <c r="C43" s="125"/>
      <c r="D43" s="125"/>
      <c r="E43" s="125"/>
      <c r="F43" s="125"/>
      <c r="G43" s="125"/>
      <c r="H43" s="125"/>
      <c r="I43" s="11"/>
      <c r="J43" s="11"/>
      <c r="K43" s="11"/>
      <c r="L43" s="11"/>
      <c r="M43" s="11"/>
    </row>
    <row r="44" spans="2:13" ht="16.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2:13" ht="16.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2:13" ht="16.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2:13" ht="16.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2:13" ht="16.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2:13" ht="16.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2:13" ht="16.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2:13" ht="16.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2:13" ht="16.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2:13" ht="16.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2:13" ht="16.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2:13" ht="16.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2:13" ht="16.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2:13" ht="16.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2:13" ht="16.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2:13" ht="16.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2:13" ht="16.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2:13" ht="16.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2:13" ht="16.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2:13" ht="16.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2:13" ht="16.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2:13" ht="16.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2:13" ht="16.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2:13" ht="16.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2:13" ht="16.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2:13" ht="16.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4:13" ht="16.5"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4:13" ht="16.5"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4:13" ht="16.5"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4:13" ht="16.5"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4:13" ht="16.5"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4:13" ht="16.5"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4:13" ht="16.5"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4:13" ht="16.5"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4:13" ht="16.5"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4:13" ht="16.5"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4:7" ht="16.5">
      <c r="D80" s="11"/>
      <c r="E80" s="11"/>
      <c r="F80" s="11"/>
      <c r="G80" s="11"/>
    </row>
    <row r="81" spans="4:7" ht="16.5">
      <c r="D81" s="11"/>
      <c r="E81" s="11"/>
      <c r="F81" s="11"/>
      <c r="G81" s="11"/>
    </row>
    <row r="82" spans="4:7" ht="16.5">
      <c r="D82" s="11"/>
      <c r="E82" s="11"/>
      <c r="F82" s="11"/>
      <c r="G82" s="11"/>
    </row>
    <row r="83" spans="4:7" ht="16.5">
      <c r="D83" s="11"/>
      <c r="E83" s="11"/>
      <c r="F83" s="11"/>
      <c r="G83" s="11"/>
    </row>
    <row r="84" spans="4:7" ht="16.5">
      <c r="D84" s="11"/>
      <c r="E84" s="11"/>
      <c r="F84" s="11"/>
      <c r="G84" s="11"/>
    </row>
  </sheetData>
  <sheetProtection password="DC32" sheet="1" objects="1" scenarios="1" selectLockedCells="1" selectUnlockedCells="1"/>
  <mergeCells count="8">
    <mergeCell ref="C5:D5"/>
    <mergeCell ref="C9:F9"/>
    <mergeCell ref="C10:F10"/>
    <mergeCell ref="C4:D4"/>
    <mergeCell ref="C6:D6"/>
    <mergeCell ref="C7:D7"/>
    <mergeCell ref="E6:F6"/>
    <mergeCell ref="E7:F7"/>
  </mergeCells>
  <printOptions horizontalCentered="1"/>
  <pageMargins left="0.2" right="0.2" top="1" bottom="1" header="0.5" footer="0.5"/>
  <pageSetup fitToHeight="1" fitToWidth="1" orientation="portrait" scale="7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9"/>
  <sheetViews>
    <sheetView zoomScale="150" zoomScaleNormal="150" workbookViewId="0" topLeftCell="A1">
      <selection activeCell="F23" sqref="F23"/>
    </sheetView>
  </sheetViews>
  <sheetFormatPr defaultColWidth="9.140625" defaultRowHeight="12.75"/>
  <cols>
    <col min="1" max="1" width="2.28125" style="0" customWidth="1"/>
    <col min="2" max="2" width="39.7109375" style="0" customWidth="1"/>
    <col min="3" max="3" width="9.28125" style="0" customWidth="1"/>
    <col min="4" max="4" width="11.00390625" style="0" customWidth="1"/>
    <col min="5" max="5" width="16.421875" style="0" customWidth="1"/>
    <col min="6" max="6" width="12.8515625" style="0" customWidth="1"/>
    <col min="7" max="7" width="9.140625" style="0" customWidth="1"/>
    <col min="8" max="8" width="13.7109375" style="0" customWidth="1"/>
  </cols>
  <sheetData>
    <row r="1" spans="1:7" ht="12">
      <c r="A1" s="15"/>
      <c r="B1" s="15"/>
      <c r="C1" s="25"/>
      <c r="D1" s="25"/>
      <c r="E1" s="25"/>
      <c r="F1" s="25"/>
      <c r="G1" s="15"/>
    </row>
    <row r="2" spans="1:7" ht="12">
      <c r="A2" s="15"/>
      <c r="B2" s="16" t="s">
        <v>374</v>
      </c>
      <c r="C2" s="286">
        <f>'Area 1'!C2:D2</f>
        <v>0</v>
      </c>
      <c r="D2" s="287"/>
      <c r="E2" s="18" t="s">
        <v>375</v>
      </c>
      <c r="F2" s="129">
        <f>'Area 1'!F2:H2</f>
        <v>0</v>
      </c>
      <c r="G2" s="15"/>
    </row>
    <row r="3" spans="1:7" ht="12">
      <c r="A3" s="15"/>
      <c r="B3" s="16" t="s">
        <v>625</v>
      </c>
      <c r="C3" s="286">
        <f>'Area 1'!C3:D3</f>
        <v>0</v>
      </c>
      <c r="D3" s="287"/>
      <c r="E3" s="18" t="s">
        <v>376</v>
      </c>
      <c r="F3" s="129">
        <f>'Area 1'!F3:H3</f>
        <v>0</v>
      </c>
      <c r="G3" s="15"/>
    </row>
    <row r="4" spans="1:7" ht="12.75" thickBot="1">
      <c r="A4" s="15"/>
      <c r="B4" s="20" t="s">
        <v>377</v>
      </c>
      <c r="C4" s="286">
        <f>'Area 1'!C4:D4</f>
        <v>0</v>
      </c>
      <c r="D4" s="287"/>
      <c r="E4" s="21" t="s">
        <v>512</v>
      </c>
      <c r="F4" s="22" t="s">
        <v>513</v>
      </c>
      <c r="G4" s="15"/>
    </row>
    <row r="5" spans="1:7" ht="12">
      <c r="A5" s="15"/>
      <c r="B5" s="18" t="s">
        <v>378</v>
      </c>
      <c r="C5" s="286">
        <f>'Area 1'!C5:D5</f>
        <v>0</v>
      </c>
      <c r="D5" s="287"/>
      <c r="E5" s="23">
        <f>F52</f>
        <v>250</v>
      </c>
      <c r="F5" s="24">
        <f>F53</f>
        <v>25</v>
      </c>
      <c r="G5" s="15"/>
    </row>
    <row r="6" spans="1:7" ht="12">
      <c r="A6" s="15"/>
      <c r="B6" s="15"/>
      <c r="C6" s="25"/>
      <c r="D6" s="25"/>
      <c r="E6" s="25"/>
      <c r="F6" s="25"/>
      <c r="G6" s="15"/>
    </row>
    <row r="7" spans="1:7" ht="18">
      <c r="A7" s="15"/>
      <c r="B7" s="26" t="s">
        <v>398</v>
      </c>
      <c r="C7" s="15"/>
      <c r="D7" s="15"/>
      <c r="E7" s="15"/>
      <c r="F7" s="15"/>
      <c r="G7" s="15"/>
    </row>
    <row r="8" spans="1:7" ht="18">
      <c r="A8" s="15"/>
      <c r="B8" s="26" t="s">
        <v>399</v>
      </c>
      <c r="C8" s="15"/>
      <c r="D8" s="26"/>
      <c r="E8" s="26"/>
      <c r="F8" s="15"/>
      <c r="G8" s="15"/>
    </row>
    <row r="9" spans="1:7" ht="12">
      <c r="A9" s="15"/>
      <c r="B9" s="15" t="s">
        <v>400</v>
      </c>
      <c r="C9" s="15"/>
      <c r="D9" s="15"/>
      <c r="E9" s="15"/>
      <c r="F9" s="15"/>
      <c r="G9" s="15"/>
    </row>
    <row r="10" spans="1:7" ht="12">
      <c r="A10" s="15"/>
      <c r="B10" s="15" t="s">
        <v>486</v>
      </c>
      <c r="C10" s="15"/>
      <c r="D10" s="15"/>
      <c r="E10" s="15"/>
      <c r="F10" s="15"/>
      <c r="G10" s="15"/>
    </row>
    <row r="11" spans="1:7" ht="12">
      <c r="A11" s="15"/>
      <c r="B11" s="15"/>
      <c r="C11" s="15"/>
      <c r="D11" s="15"/>
      <c r="E11" s="15"/>
      <c r="F11" s="15"/>
      <c r="G11" s="15"/>
    </row>
    <row r="12" spans="1:7" ht="12">
      <c r="A12" s="15"/>
      <c r="B12" s="28" t="s">
        <v>504</v>
      </c>
      <c r="C12" s="29" t="s">
        <v>481</v>
      </c>
      <c r="D12" s="15"/>
      <c r="E12" s="15"/>
      <c r="F12" s="15"/>
      <c r="G12" s="15"/>
    </row>
    <row r="13" spans="1:7" ht="12">
      <c r="A13" s="15"/>
      <c r="B13" s="30" t="s">
        <v>381</v>
      </c>
      <c r="C13" s="15" t="s">
        <v>482</v>
      </c>
      <c r="D13" s="15"/>
      <c r="E13" s="15"/>
      <c r="F13" s="15"/>
      <c r="G13" s="15"/>
    </row>
    <row r="14" spans="1:7" ht="12">
      <c r="A14" s="15"/>
      <c r="B14" s="15" t="s">
        <v>476</v>
      </c>
      <c r="C14" s="15" t="s">
        <v>100</v>
      </c>
      <c r="D14" s="15"/>
      <c r="E14" s="15"/>
      <c r="F14" s="15"/>
      <c r="G14" s="15"/>
    </row>
    <row r="15" spans="1:7" ht="12">
      <c r="A15" s="15"/>
      <c r="B15" s="15" t="s">
        <v>477</v>
      </c>
      <c r="C15" s="15"/>
      <c r="D15" s="15"/>
      <c r="E15" s="15"/>
      <c r="F15" s="15"/>
      <c r="G15" s="15"/>
    </row>
    <row r="16" spans="1:7" ht="12">
      <c r="A16" s="15"/>
      <c r="B16" s="15" t="s">
        <v>478</v>
      </c>
      <c r="C16" s="15"/>
      <c r="D16" s="15"/>
      <c r="E16" s="15"/>
      <c r="F16" s="15"/>
      <c r="G16" s="15"/>
    </row>
    <row r="17" spans="1:7" ht="12">
      <c r="A17" s="15"/>
      <c r="B17" s="15" t="s">
        <v>479</v>
      </c>
      <c r="C17" s="15"/>
      <c r="D17" s="15"/>
      <c r="E17" s="15"/>
      <c r="F17" s="15"/>
      <c r="G17" s="15"/>
    </row>
    <row r="18" spans="1:7" ht="12">
      <c r="A18" s="15"/>
      <c r="B18" s="15" t="s">
        <v>480</v>
      </c>
      <c r="C18" s="15"/>
      <c r="D18" s="15"/>
      <c r="E18" s="15"/>
      <c r="F18" s="15"/>
      <c r="G18" s="15"/>
    </row>
    <row r="19" spans="1:7" ht="12">
      <c r="A19" s="15"/>
      <c r="B19" s="15"/>
      <c r="C19" s="15"/>
      <c r="D19" s="15"/>
      <c r="E19" s="15"/>
      <c r="F19" s="15"/>
      <c r="G19" s="15"/>
    </row>
    <row r="20" spans="1:7" ht="12">
      <c r="A20" s="15"/>
      <c r="B20" s="15"/>
      <c r="C20" s="31" t="s">
        <v>500</v>
      </c>
      <c r="D20" s="32" t="s">
        <v>503</v>
      </c>
      <c r="E20" s="33" t="s">
        <v>641</v>
      </c>
      <c r="F20" s="34" t="s">
        <v>380</v>
      </c>
      <c r="G20" s="15"/>
    </row>
    <row r="21" spans="1:7" ht="12">
      <c r="A21" s="15"/>
      <c r="B21" s="15"/>
      <c r="C21" s="35" t="s">
        <v>501</v>
      </c>
      <c r="D21" s="36" t="s">
        <v>502</v>
      </c>
      <c r="E21" s="202" t="s">
        <v>633</v>
      </c>
      <c r="F21" s="38"/>
      <c r="G21" s="30"/>
    </row>
    <row r="22" spans="1:7" ht="12">
      <c r="A22" s="15"/>
      <c r="B22" s="18" t="s">
        <v>514</v>
      </c>
      <c r="C22" s="39"/>
      <c r="D22" s="39"/>
      <c r="E22" s="39"/>
      <c r="F22" s="39"/>
      <c r="G22" s="15"/>
    </row>
    <row r="23" spans="1:7" ht="12">
      <c r="A23" s="15"/>
      <c r="B23" s="53" t="s">
        <v>402</v>
      </c>
      <c r="C23" s="19">
        <v>35</v>
      </c>
      <c r="D23" s="19"/>
      <c r="E23" s="158">
        <f>IF(F23&gt;0,IF(F23&gt;C23,"Invalid Entry",IF(F23&gt;0.7*C23,"","Red Alert")),"Red Alert")</f>
      </c>
      <c r="F23" s="142">
        <v>35</v>
      </c>
      <c r="G23" s="15"/>
    </row>
    <row r="24" spans="1:7" ht="12">
      <c r="A24" s="15"/>
      <c r="B24" s="39" t="s">
        <v>403</v>
      </c>
      <c r="C24" s="19">
        <v>15</v>
      </c>
      <c r="D24" s="19"/>
      <c r="E24" s="158">
        <f aca="true" t="shared" si="0" ref="E24:E29">IF(F24&gt;0,IF(F24&gt;C24,"Invalid Entry",IF(F24&gt;0.7*C24,"","Red Alert")),"Red Alert")</f>
      </c>
      <c r="F24" s="142">
        <v>15</v>
      </c>
      <c r="G24" s="15"/>
    </row>
    <row r="25" spans="1:7" ht="12">
      <c r="A25" s="15"/>
      <c r="B25" s="39" t="s">
        <v>404</v>
      </c>
      <c r="C25" s="19">
        <v>10</v>
      </c>
      <c r="D25" s="19"/>
      <c r="E25" s="158">
        <f t="shared" si="0"/>
      </c>
      <c r="F25" s="142">
        <v>10</v>
      </c>
      <c r="G25" s="15"/>
    </row>
    <row r="26" spans="1:7" ht="12">
      <c r="A26" s="15"/>
      <c r="B26" s="39" t="s">
        <v>405</v>
      </c>
      <c r="C26" s="19">
        <v>10</v>
      </c>
      <c r="D26" s="19"/>
      <c r="E26" s="158">
        <f t="shared" si="0"/>
      </c>
      <c r="F26" s="142">
        <v>10</v>
      </c>
      <c r="G26" s="15"/>
    </row>
    <row r="27" spans="1:7" ht="12">
      <c r="A27" s="15"/>
      <c r="B27" s="39" t="s">
        <v>406</v>
      </c>
      <c r="C27" s="19">
        <v>10</v>
      </c>
      <c r="D27" s="19"/>
      <c r="E27" s="158">
        <f t="shared" si="0"/>
      </c>
      <c r="F27" s="142">
        <v>10</v>
      </c>
      <c r="G27" s="15"/>
    </row>
    <row r="28" spans="1:7" ht="12">
      <c r="A28" s="15"/>
      <c r="B28" s="39" t="s">
        <v>407</v>
      </c>
      <c r="C28" s="19">
        <v>10</v>
      </c>
      <c r="D28" s="19"/>
      <c r="E28" s="158">
        <f t="shared" si="0"/>
      </c>
      <c r="F28" s="142">
        <v>10</v>
      </c>
      <c r="G28" s="15"/>
    </row>
    <row r="29" spans="1:7" ht="12.75" thickBot="1">
      <c r="A29" s="15"/>
      <c r="B29" s="39" t="s">
        <v>408</v>
      </c>
      <c r="C29" s="42">
        <v>10</v>
      </c>
      <c r="D29" s="19"/>
      <c r="E29" s="158">
        <f t="shared" si="0"/>
      </c>
      <c r="F29" s="143">
        <v>10</v>
      </c>
      <c r="G29" s="15"/>
    </row>
    <row r="30" spans="1:7" ht="12">
      <c r="A30" s="15"/>
      <c r="B30" s="16" t="s">
        <v>409</v>
      </c>
      <c r="C30" s="23">
        <v>100</v>
      </c>
      <c r="D30" s="19"/>
      <c r="E30" s="54" t="s">
        <v>528</v>
      </c>
      <c r="F30" s="144">
        <f>SUM(F23:F29)</f>
        <v>100</v>
      </c>
      <c r="G30" s="15"/>
    </row>
    <row r="31" spans="1:7" ht="12">
      <c r="A31" s="15"/>
      <c r="B31" s="39"/>
      <c r="C31" s="19"/>
      <c r="D31" s="19"/>
      <c r="E31" s="19"/>
      <c r="F31" s="19"/>
      <c r="G31" s="15"/>
    </row>
    <row r="32" spans="1:7" ht="12">
      <c r="A32" s="15"/>
      <c r="B32" s="39"/>
      <c r="C32" s="19"/>
      <c r="D32" s="19"/>
      <c r="E32" s="19"/>
      <c r="F32" s="19"/>
      <c r="G32" s="15"/>
    </row>
    <row r="33" spans="1:7" ht="12">
      <c r="A33" s="15"/>
      <c r="B33" s="16" t="s">
        <v>515</v>
      </c>
      <c r="C33" s="19"/>
      <c r="D33" s="19"/>
      <c r="E33" s="19"/>
      <c r="F33" s="19"/>
      <c r="G33" s="15"/>
    </row>
    <row r="34" spans="1:7" ht="12">
      <c r="A34" s="15"/>
      <c r="B34" s="39" t="s">
        <v>410</v>
      </c>
      <c r="C34" s="19">
        <v>20</v>
      </c>
      <c r="D34" s="19"/>
      <c r="E34" s="158">
        <f aca="true" t="shared" si="1" ref="E34:E39">IF(F34&gt;0,IF(F34&gt;C34,"Invalid Entry",IF(F34&gt;0.7*C34,"","Red Alert")),"Red Alert")</f>
      </c>
      <c r="F34" s="142">
        <v>20</v>
      </c>
      <c r="G34" s="15"/>
    </row>
    <row r="35" spans="1:7" ht="12">
      <c r="A35" s="15"/>
      <c r="B35" s="39" t="s">
        <v>338</v>
      </c>
      <c r="C35" s="19">
        <v>15</v>
      </c>
      <c r="D35" s="19"/>
      <c r="E35" s="158">
        <f t="shared" si="1"/>
      </c>
      <c r="F35" s="142">
        <v>15</v>
      </c>
      <c r="G35" s="15"/>
    </row>
    <row r="36" spans="1:7" ht="12">
      <c r="A36" s="15"/>
      <c r="B36" s="39" t="s">
        <v>339</v>
      </c>
      <c r="C36" s="19">
        <v>10</v>
      </c>
      <c r="D36" s="19"/>
      <c r="E36" s="158">
        <f t="shared" si="1"/>
      </c>
      <c r="F36" s="142">
        <v>10</v>
      </c>
      <c r="G36" s="15"/>
    </row>
    <row r="37" spans="1:7" ht="12">
      <c r="A37" s="15"/>
      <c r="B37" s="39" t="s">
        <v>340</v>
      </c>
      <c r="C37" s="19">
        <v>10</v>
      </c>
      <c r="D37" s="19"/>
      <c r="E37" s="158">
        <f t="shared" si="1"/>
      </c>
      <c r="F37" s="142">
        <v>10</v>
      </c>
      <c r="G37" s="15"/>
    </row>
    <row r="38" spans="1:7" ht="12">
      <c r="A38" s="15"/>
      <c r="B38" s="39" t="s">
        <v>341</v>
      </c>
      <c r="C38" s="19">
        <v>15</v>
      </c>
      <c r="D38" s="19"/>
      <c r="E38" s="158">
        <f t="shared" si="1"/>
      </c>
      <c r="F38" s="142">
        <v>15</v>
      </c>
      <c r="G38" s="15"/>
    </row>
    <row r="39" spans="1:7" ht="12.75" thickBot="1">
      <c r="A39" s="15"/>
      <c r="B39" s="39" t="s">
        <v>342</v>
      </c>
      <c r="C39" s="42">
        <v>10</v>
      </c>
      <c r="D39" s="19"/>
      <c r="E39" s="158">
        <f t="shared" si="1"/>
      </c>
      <c r="F39" s="143">
        <v>10</v>
      </c>
      <c r="G39" s="15"/>
    </row>
    <row r="40" spans="1:7" ht="12">
      <c r="A40" s="15"/>
      <c r="B40" s="16" t="s">
        <v>409</v>
      </c>
      <c r="C40" s="23">
        <v>80</v>
      </c>
      <c r="D40" s="19"/>
      <c r="E40" s="54" t="s">
        <v>528</v>
      </c>
      <c r="F40" s="144">
        <f>SUM(F34:F39)</f>
        <v>80</v>
      </c>
      <c r="G40" s="15"/>
    </row>
    <row r="41" spans="1:7" ht="12">
      <c r="A41" s="15"/>
      <c r="B41" s="39"/>
      <c r="C41" s="19"/>
      <c r="D41" s="19"/>
      <c r="E41" s="19"/>
      <c r="F41" s="19"/>
      <c r="G41" s="15"/>
    </row>
    <row r="42" spans="1:7" ht="12">
      <c r="A42" s="15"/>
      <c r="B42" s="39"/>
      <c r="C42" s="19"/>
      <c r="D42" s="19"/>
      <c r="E42" s="19"/>
      <c r="F42" s="19"/>
      <c r="G42" s="15"/>
    </row>
    <row r="43" spans="1:7" ht="12">
      <c r="A43" s="15"/>
      <c r="B43" s="16" t="s">
        <v>516</v>
      </c>
      <c r="C43" s="19"/>
      <c r="D43" s="19"/>
      <c r="E43" s="19"/>
      <c r="F43" s="19"/>
      <c r="G43" s="15"/>
    </row>
    <row r="44" spans="1:7" ht="12">
      <c r="A44" s="15"/>
      <c r="B44" s="39" t="s">
        <v>418</v>
      </c>
      <c r="C44" s="19">
        <v>10</v>
      </c>
      <c r="D44" s="19"/>
      <c r="E44" s="158">
        <f>IF(F44&gt;0,IF(F44&gt;C44,"Invalid Entry",IF(F44&gt;0.7*C44,"","Red Alert")),"Red Alert")</f>
      </c>
      <c r="F44" s="142">
        <v>10</v>
      </c>
      <c r="G44" s="15"/>
    </row>
    <row r="45" spans="1:7" ht="12">
      <c r="A45" s="15"/>
      <c r="B45" s="39" t="s">
        <v>419</v>
      </c>
      <c r="C45" s="19">
        <v>15</v>
      </c>
      <c r="D45" s="19"/>
      <c r="E45" s="158">
        <f>IF(F45&gt;0,IF(F45&gt;C45,"Invalid Entry",IF(F45&gt;0.7*C45,"","Red Alert")),"Red Alert")</f>
      </c>
      <c r="F45" s="142">
        <v>15</v>
      </c>
      <c r="G45" s="15"/>
    </row>
    <row r="46" spans="1:7" ht="12">
      <c r="A46" s="15"/>
      <c r="B46" s="39" t="s">
        <v>343</v>
      </c>
      <c r="C46" s="19">
        <v>20</v>
      </c>
      <c r="D46" s="19"/>
      <c r="E46" s="158">
        <f>IF(F46&gt;0,IF(F46&gt;C46,"Invalid Entry",IF(F46&gt;0.7*C46,"","Red Alert")),"Red Alert")</f>
      </c>
      <c r="F46" s="142">
        <v>20</v>
      </c>
      <c r="G46" s="15"/>
    </row>
    <row r="47" spans="1:7" ht="12">
      <c r="A47" s="15"/>
      <c r="B47" s="39" t="s">
        <v>344</v>
      </c>
      <c r="C47" s="19">
        <v>15</v>
      </c>
      <c r="D47" s="19"/>
      <c r="E47" s="158">
        <f>IF(F47&gt;0,IF(F47&gt;C47,"Invalid Entry",IF(F47&gt;0.7*C47,"","Red Alert")),"Red Alert")</f>
      </c>
      <c r="F47" s="142">
        <v>15</v>
      </c>
      <c r="G47" s="15"/>
    </row>
    <row r="48" spans="1:7" ht="12.75" thickBot="1">
      <c r="A48" s="15"/>
      <c r="B48" s="39" t="s">
        <v>420</v>
      </c>
      <c r="C48" s="42">
        <v>10</v>
      </c>
      <c r="D48" s="19"/>
      <c r="E48" s="158">
        <f>IF(F48&gt;0,IF(F48&gt;C48,"Invalid Entry",IF(F48&gt;0.7*C48,"","Red Alert")),"Red Alert")</f>
      </c>
      <c r="F48" s="143">
        <v>10</v>
      </c>
      <c r="G48" s="15"/>
    </row>
    <row r="49" spans="1:7" ht="12">
      <c r="A49" s="15"/>
      <c r="B49" s="16" t="s">
        <v>409</v>
      </c>
      <c r="C49" s="23">
        <v>70</v>
      </c>
      <c r="D49" s="19"/>
      <c r="E49" s="54" t="s">
        <v>528</v>
      </c>
      <c r="F49" s="144">
        <f>SUM(F44:F48)</f>
        <v>70</v>
      </c>
      <c r="G49" s="15"/>
    </row>
    <row r="50" spans="1:7" ht="12">
      <c r="A50" s="15"/>
      <c r="B50" s="55"/>
      <c r="C50" s="19"/>
      <c r="D50" s="19"/>
      <c r="E50" s="19"/>
      <c r="F50" s="19"/>
      <c r="G50" s="15"/>
    </row>
    <row r="51" spans="1:7" ht="12">
      <c r="A51" s="15"/>
      <c r="B51" s="55"/>
      <c r="C51" s="19"/>
      <c r="D51" s="19"/>
      <c r="E51" s="19"/>
      <c r="F51" s="19"/>
      <c r="G51" s="15"/>
    </row>
    <row r="52" spans="1:7" ht="12">
      <c r="A52" s="15"/>
      <c r="B52" s="16" t="s">
        <v>497</v>
      </c>
      <c r="C52" s="43">
        <v>250</v>
      </c>
      <c r="D52" s="19"/>
      <c r="E52" s="19"/>
      <c r="F52" s="138">
        <f>F30+F40+F49</f>
        <v>250</v>
      </c>
      <c r="G52" s="15"/>
    </row>
    <row r="53" spans="1:7" ht="12">
      <c r="A53" s="15"/>
      <c r="B53" s="44" t="s">
        <v>522</v>
      </c>
      <c r="C53" s="45">
        <v>25</v>
      </c>
      <c r="D53" s="56"/>
      <c r="E53" s="56"/>
      <c r="F53" s="137">
        <f>F52/10</f>
        <v>25</v>
      </c>
      <c r="G53" s="15"/>
    </row>
    <row r="54" spans="1:7" ht="12">
      <c r="A54" s="15"/>
      <c r="B54" s="16"/>
      <c r="C54" s="16"/>
      <c r="D54" s="39"/>
      <c r="E54" s="39"/>
      <c r="F54" s="39"/>
      <c r="G54" s="15"/>
    </row>
    <row r="55" spans="1:7" ht="12">
      <c r="A55" s="15"/>
      <c r="B55" s="57"/>
      <c r="C55" s="57"/>
      <c r="D55" s="51"/>
      <c r="E55" s="51"/>
      <c r="F55" s="51"/>
      <c r="G55" s="15"/>
    </row>
    <row r="56" spans="1:6" ht="12">
      <c r="A56" s="15"/>
      <c r="B56" s="49"/>
      <c r="C56" s="15"/>
      <c r="D56" s="15"/>
      <c r="E56" s="15"/>
      <c r="F56" s="15"/>
    </row>
    <row r="57" spans="1:6" ht="12">
      <c r="A57" s="15"/>
      <c r="B57" s="15"/>
      <c r="C57" s="15"/>
      <c r="D57" s="15"/>
      <c r="E57" s="15"/>
      <c r="F57" s="15"/>
    </row>
    <row r="58" spans="1:6" ht="12">
      <c r="A58" s="15"/>
      <c r="B58" s="15"/>
      <c r="C58" s="15"/>
      <c r="D58" s="15"/>
      <c r="E58" s="15"/>
      <c r="F58" s="15"/>
    </row>
    <row r="59" spans="1:6" ht="12">
      <c r="A59" s="15"/>
      <c r="B59" s="15"/>
      <c r="C59" s="15"/>
      <c r="D59" s="15"/>
      <c r="E59" s="15"/>
      <c r="F59" s="15"/>
    </row>
  </sheetData>
  <sheetProtection password="DC32" sheet="1" objects="1" scenarios="1" selectLockedCells="1"/>
  <mergeCells count="4">
    <mergeCell ref="C2:D2"/>
    <mergeCell ref="C3:D3"/>
    <mergeCell ref="C4:D4"/>
    <mergeCell ref="C5:D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4"/>
  <sheetViews>
    <sheetView zoomScale="150" zoomScaleNormal="150" workbookViewId="0" topLeftCell="A1">
      <selection activeCell="G1" sqref="G1"/>
    </sheetView>
  </sheetViews>
  <sheetFormatPr defaultColWidth="8.8515625" defaultRowHeight="12.75"/>
  <cols>
    <col min="1" max="1" width="3.00390625" style="0" customWidth="1"/>
    <col min="2" max="2" width="39.7109375" style="0" customWidth="1"/>
    <col min="3" max="3" width="9.28125" style="0" customWidth="1"/>
    <col min="4" max="4" width="11.7109375" style="0" customWidth="1"/>
    <col min="5" max="5" width="16.8515625" style="0" customWidth="1"/>
    <col min="6" max="6" width="13.00390625" style="0" customWidth="1"/>
  </cols>
  <sheetData>
    <row r="1" spans="1:7" ht="12">
      <c r="A1" s="15"/>
      <c r="B1" s="15"/>
      <c r="C1" s="15"/>
      <c r="D1" s="15"/>
      <c r="E1" s="15"/>
      <c r="F1" s="15"/>
      <c r="G1" s="13"/>
    </row>
    <row r="2" spans="1:7" ht="12">
      <c r="A2" s="15"/>
      <c r="B2" s="16" t="s">
        <v>374</v>
      </c>
      <c r="C2" s="286">
        <f>'Area 1'!C2:D2</f>
        <v>0</v>
      </c>
      <c r="D2" s="287"/>
      <c r="E2" s="18" t="s">
        <v>375</v>
      </c>
      <c r="F2" s="129">
        <f>'Area 1'!F2:H2</f>
        <v>0</v>
      </c>
      <c r="G2" s="13"/>
    </row>
    <row r="3" spans="1:7" ht="12">
      <c r="A3" s="15"/>
      <c r="B3" s="16" t="s">
        <v>625</v>
      </c>
      <c r="C3" s="286">
        <f>'Area 1'!C3:D3</f>
        <v>0</v>
      </c>
      <c r="D3" s="287"/>
      <c r="E3" s="18" t="s">
        <v>376</v>
      </c>
      <c r="F3" s="129">
        <f>'Area 1'!F3:H3</f>
        <v>0</v>
      </c>
      <c r="G3" s="13"/>
    </row>
    <row r="4" spans="1:7" ht="12.75" thickBot="1">
      <c r="A4" s="15"/>
      <c r="B4" s="20" t="s">
        <v>377</v>
      </c>
      <c r="C4" s="286">
        <f>'Area 1'!C4:D4</f>
        <v>0</v>
      </c>
      <c r="D4" s="287"/>
      <c r="E4" s="21" t="s">
        <v>512</v>
      </c>
      <c r="F4" s="22" t="s">
        <v>513</v>
      </c>
      <c r="G4" s="13"/>
    </row>
    <row r="5" spans="1:7" ht="12">
      <c r="A5" s="15"/>
      <c r="B5" s="18" t="s">
        <v>378</v>
      </c>
      <c r="C5" s="286">
        <f>'Area 1'!C5:D5</f>
        <v>0</v>
      </c>
      <c r="D5" s="287"/>
      <c r="E5" s="23">
        <f>F34</f>
        <v>150</v>
      </c>
      <c r="F5" s="24">
        <f>F35</f>
        <v>15</v>
      </c>
      <c r="G5" s="13"/>
    </row>
    <row r="6" spans="1:7" ht="12">
      <c r="A6" s="15"/>
      <c r="B6" s="58"/>
      <c r="C6" s="59"/>
      <c r="D6" s="59"/>
      <c r="E6" s="59"/>
      <c r="F6" s="50"/>
      <c r="G6" s="13"/>
    </row>
    <row r="7" spans="1:6" ht="18">
      <c r="A7" s="15"/>
      <c r="B7" s="26" t="s">
        <v>398</v>
      </c>
      <c r="C7" s="15"/>
      <c r="D7" s="15"/>
      <c r="E7" s="15"/>
      <c r="F7" s="15"/>
    </row>
    <row r="8" spans="1:6" ht="18">
      <c r="A8" s="15"/>
      <c r="B8" s="26" t="s">
        <v>422</v>
      </c>
      <c r="C8" s="15"/>
      <c r="D8" s="15"/>
      <c r="E8" s="15"/>
      <c r="F8" s="15"/>
    </row>
    <row r="9" spans="1:6" ht="12">
      <c r="A9" s="15"/>
      <c r="B9" s="48" t="s">
        <v>423</v>
      </c>
      <c r="C9" s="15"/>
      <c r="D9" s="15"/>
      <c r="E9" s="15"/>
      <c r="F9" s="15"/>
    </row>
    <row r="10" spans="1:6" ht="12">
      <c r="A10" s="15"/>
      <c r="B10" s="15"/>
      <c r="C10" s="15"/>
      <c r="D10" s="15"/>
      <c r="E10" s="15"/>
      <c r="F10" s="15"/>
    </row>
    <row r="11" spans="1:8" ht="12">
      <c r="A11" s="15"/>
      <c r="B11" s="28" t="s">
        <v>504</v>
      </c>
      <c r="C11" s="29" t="s">
        <v>481</v>
      </c>
      <c r="D11" s="15"/>
      <c r="E11" s="15"/>
      <c r="F11" s="15"/>
      <c r="G11" s="13"/>
      <c r="H11" s="13"/>
    </row>
    <row r="12" spans="1:8" ht="12">
      <c r="A12" s="15"/>
      <c r="B12" s="30" t="s">
        <v>381</v>
      </c>
      <c r="C12" s="15" t="s">
        <v>482</v>
      </c>
      <c r="D12" s="15"/>
      <c r="E12" s="15"/>
      <c r="F12" s="15"/>
      <c r="G12" s="13"/>
      <c r="H12" s="13"/>
    </row>
    <row r="13" spans="1:8" ht="12">
      <c r="A13" s="15"/>
      <c r="B13" s="15" t="s">
        <v>476</v>
      </c>
      <c r="C13" s="15" t="s">
        <v>100</v>
      </c>
      <c r="D13" s="15"/>
      <c r="E13" s="15"/>
      <c r="F13" s="15"/>
      <c r="G13" s="13"/>
      <c r="H13" s="13"/>
    </row>
    <row r="14" spans="1:8" ht="12">
      <c r="A14" s="15"/>
      <c r="B14" s="15" t="s">
        <v>477</v>
      </c>
      <c r="C14" s="15"/>
      <c r="D14" s="15"/>
      <c r="E14" s="15"/>
      <c r="F14" s="15"/>
      <c r="G14" s="13"/>
      <c r="H14" s="13"/>
    </row>
    <row r="15" spans="1:8" ht="12">
      <c r="A15" s="15"/>
      <c r="B15" s="15" t="s">
        <v>478</v>
      </c>
      <c r="C15" s="15"/>
      <c r="D15" s="15"/>
      <c r="E15" s="15"/>
      <c r="F15" s="15"/>
      <c r="G15" s="13"/>
      <c r="H15" s="13"/>
    </row>
    <row r="16" spans="1:8" ht="12">
      <c r="A16" s="15"/>
      <c r="B16" s="15" t="s">
        <v>479</v>
      </c>
      <c r="C16" s="15"/>
      <c r="D16" s="15"/>
      <c r="E16" s="15"/>
      <c r="F16" s="15"/>
      <c r="G16" s="13"/>
      <c r="H16" s="13"/>
    </row>
    <row r="17" spans="1:8" ht="12">
      <c r="A17" s="15"/>
      <c r="B17" s="15" t="s">
        <v>480</v>
      </c>
      <c r="C17" s="15"/>
      <c r="D17" s="15"/>
      <c r="E17" s="15"/>
      <c r="F17" s="15"/>
      <c r="G17" s="13"/>
      <c r="H17" s="13"/>
    </row>
    <row r="18" spans="1:6" ht="12">
      <c r="A18" s="15"/>
      <c r="B18" s="15"/>
      <c r="C18" s="15"/>
      <c r="D18" s="15"/>
      <c r="E18" s="15"/>
      <c r="F18" s="15"/>
    </row>
    <row r="19" spans="1:6" ht="12">
      <c r="A19" s="15"/>
      <c r="B19" s="15"/>
      <c r="C19" s="31" t="s">
        <v>500</v>
      </c>
      <c r="D19" s="32" t="s">
        <v>503</v>
      </c>
      <c r="E19" s="33" t="s">
        <v>641</v>
      </c>
      <c r="F19" s="34" t="s">
        <v>380</v>
      </c>
    </row>
    <row r="20" spans="1:6" ht="12">
      <c r="A20" s="15"/>
      <c r="B20" s="15"/>
      <c r="C20" s="35" t="s">
        <v>501</v>
      </c>
      <c r="D20" s="36" t="s">
        <v>502</v>
      </c>
      <c r="E20" s="202" t="s">
        <v>633</v>
      </c>
      <c r="F20" s="38"/>
    </row>
    <row r="21" spans="1:6" ht="12">
      <c r="A21" s="15"/>
      <c r="B21" s="18" t="s">
        <v>520</v>
      </c>
      <c r="C21" s="39"/>
      <c r="D21" s="39"/>
      <c r="E21" s="39"/>
      <c r="F21" s="39"/>
    </row>
    <row r="22" spans="1:6" ht="12">
      <c r="A22" s="15"/>
      <c r="B22" s="39" t="s">
        <v>424</v>
      </c>
      <c r="C22" s="19">
        <v>40</v>
      </c>
      <c r="D22" s="19"/>
      <c r="E22" s="158">
        <f>IF(F22&gt;0,IF(F22&gt;C22,"Invalid Entry",IF(F22&gt;0.7*C22,"","Red Alert")),"Red Alert")</f>
      </c>
      <c r="F22" s="8">
        <v>40</v>
      </c>
    </row>
    <row r="23" spans="1:6" ht="12">
      <c r="A23" s="15"/>
      <c r="B23" s="39" t="s">
        <v>425</v>
      </c>
      <c r="C23" s="19">
        <v>5</v>
      </c>
      <c r="D23" s="19"/>
      <c r="E23" s="158">
        <f aca="true" t="shared" si="0" ref="E23:E31">IF(F23&gt;0,IF(F23&gt;C23,"Invalid Entry",IF(F23&gt;0.7*C23,"","Red Alert")),"Red Alert")</f>
      </c>
      <c r="F23" s="8">
        <v>5</v>
      </c>
    </row>
    <row r="24" spans="1:6" ht="12">
      <c r="A24" s="15"/>
      <c r="B24" s="39" t="s">
        <v>350</v>
      </c>
      <c r="C24" s="19">
        <v>5</v>
      </c>
      <c r="D24" s="19"/>
      <c r="E24" s="158">
        <f t="shared" si="0"/>
      </c>
      <c r="F24" s="8">
        <v>5</v>
      </c>
    </row>
    <row r="25" spans="1:6" ht="12">
      <c r="A25" s="15"/>
      <c r="B25" s="39" t="s">
        <v>351</v>
      </c>
      <c r="C25" s="19">
        <v>10</v>
      </c>
      <c r="D25" s="19"/>
      <c r="E25" s="158">
        <f t="shared" si="0"/>
      </c>
      <c r="F25" s="8">
        <v>10</v>
      </c>
    </row>
    <row r="26" spans="1:6" ht="12">
      <c r="A26" s="15"/>
      <c r="B26" s="39" t="s">
        <v>426</v>
      </c>
      <c r="C26" s="19">
        <v>15</v>
      </c>
      <c r="D26" s="19"/>
      <c r="E26" s="158">
        <f t="shared" si="0"/>
      </c>
      <c r="F26" s="8">
        <v>15</v>
      </c>
    </row>
    <row r="27" spans="1:6" ht="12">
      <c r="A27" s="15"/>
      <c r="B27" s="39" t="s">
        <v>427</v>
      </c>
      <c r="C27" s="19">
        <v>5</v>
      </c>
      <c r="D27" s="19"/>
      <c r="E27" s="158">
        <f t="shared" si="0"/>
      </c>
      <c r="F27" s="8">
        <v>5</v>
      </c>
    </row>
    <row r="28" spans="1:6" ht="12">
      <c r="A28" s="15"/>
      <c r="B28" s="39" t="s">
        <v>428</v>
      </c>
      <c r="C28" s="19">
        <v>20</v>
      </c>
      <c r="D28" s="19"/>
      <c r="E28" s="158">
        <f t="shared" si="0"/>
      </c>
      <c r="F28" s="8">
        <v>20</v>
      </c>
    </row>
    <row r="29" spans="1:6" ht="12">
      <c r="A29" s="15"/>
      <c r="B29" s="55" t="s">
        <v>429</v>
      </c>
      <c r="C29" s="61">
        <v>20</v>
      </c>
      <c r="D29" s="19"/>
      <c r="E29" s="158">
        <f t="shared" si="0"/>
      </c>
      <c r="F29" s="8">
        <v>20</v>
      </c>
    </row>
    <row r="30" spans="1:6" ht="12">
      <c r="A30" s="15"/>
      <c r="B30" s="39" t="s">
        <v>430</v>
      </c>
      <c r="C30" s="19">
        <v>20</v>
      </c>
      <c r="D30" s="19"/>
      <c r="E30" s="158">
        <f t="shared" si="0"/>
      </c>
      <c r="F30" s="8">
        <v>20</v>
      </c>
    </row>
    <row r="31" spans="1:6" ht="12.75" thickBot="1">
      <c r="A31" s="15"/>
      <c r="B31" s="39" t="s">
        <v>431</v>
      </c>
      <c r="C31" s="42">
        <v>10</v>
      </c>
      <c r="D31" s="19"/>
      <c r="E31" s="158">
        <f t="shared" si="0"/>
      </c>
      <c r="F31" s="9">
        <v>10</v>
      </c>
    </row>
    <row r="32" spans="1:6" ht="12">
      <c r="A32" s="15"/>
      <c r="B32" s="54" t="s">
        <v>521</v>
      </c>
      <c r="C32" s="23">
        <f>SUM(C22:C31)</f>
        <v>150</v>
      </c>
      <c r="D32" s="43"/>
      <c r="E32" s="54" t="s">
        <v>521</v>
      </c>
      <c r="F32" s="23">
        <f>SUM(F22:F31)</f>
        <v>150</v>
      </c>
    </row>
    <row r="33" spans="1:6" ht="12">
      <c r="A33" s="15"/>
      <c r="B33" s="39"/>
      <c r="C33" s="19"/>
      <c r="D33" s="19"/>
      <c r="E33" s="19"/>
      <c r="F33" s="19"/>
    </row>
    <row r="34" spans="1:6" ht="12">
      <c r="A34" s="15"/>
      <c r="B34" s="16" t="s">
        <v>497</v>
      </c>
      <c r="C34" s="43">
        <v>150</v>
      </c>
      <c r="D34" s="19"/>
      <c r="E34" s="19"/>
      <c r="F34" s="138">
        <f>SUM(F22:F31)</f>
        <v>150</v>
      </c>
    </row>
    <row r="35" spans="1:6" ht="12">
      <c r="A35" s="15"/>
      <c r="B35" s="44" t="s">
        <v>522</v>
      </c>
      <c r="C35" s="45">
        <v>15</v>
      </c>
      <c r="D35" s="56"/>
      <c r="E35" s="56"/>
      <c r="F35" s="137">
        <f>F34/10</f>
        <v>15</v>
      </c>
    </row>
    <row r="36" spans="1:6" ht="12">
      <c r="A36" s="15"/>
      <c r="B36" s="39"/>
      <c r="C36" s="39"/>
      <c r="D36" s="39"/>
      <c r="E36" s="39"/>
      <c r="F36" s="39"/>
    </row>
    <row r="37" spans="1:6" ht="12">
      <c r="A37" s="15"/>
      <c r="B37" s="51"/>
      <c r="C37" s="51"/>
      <c r="D37" s="51"/>
      <c r="E37" s="51"/>
      <c r="F37" s="51"/>
    </row>
    <row r="38" spans="1:6" ht="12">
      <c r="A38" s="15"/>
      <c r="B38" s="51"/>
      <c r="C38" s="51"/>
      <c r="D38" s="51"/>
      <c r="E38" s="51"/>
      <c r="F38" s="51"/>
    </row>
    <row r="39" spans="1:6" ht="12">
      <c r="A39" s="15"/>
      <c r="B39" s="51"/>
      <c r="C39" s="51"/>
      <c r="D39" s="51"/>
      <c r="E39" s="51"/>
      <c r="F39" s="51"/>
    </row>
    <row r="40" spans="1:6" ht="12">
      <c r="A40" s="15"/>
      <c r="B40" s="51"/>
      <c r="C40" s="51"/>
      <c r="D40" s="51"/>
      <c r="E40" s="51"/>
      <c r="F40" s="51"/>
    </row>
    <row r="41" spans="1:6" ht="12">
      <c r="A41" s="15"/>
      <c r="B41" s="51"/>
      <c r="C41" s="51"/>
      <c r="D41" s="51"/>
      <c r="E41" s="51"/>
      <c r="F41" s="51"/>
    </row>
    <row r="42" spans="2:6" ht="12">
      <c r="B42" s="4"/>
      <c r="C42" s="4"/>
      <c r="D42" s="4"/>
      <c r="E42" s="4"/>
      <c r="F42" s="4"/>
    </row>
    <row r="43" spans="2:6" ht="12">
      <c r="B43" s="5"/>
      <c r="C43" s="3"/>
      <c r="D43" s="4"/>
      <c r="E43" s="4"/>
      <c r="F43" s="4"/>
    </row>
    <row r="44" spans="2:6" ht="12">
      <c r="B44" s="4"/>
      <c r="C44" s="4"/>
      <c r="D44" s="4"/>
      <c r="E44" s="4"/>
      <c r="F44" s="4"/>
    </row>
    <row r="45" spans="2:6" ht="12">
      <c r="B45" s="4"/>
      <c r="C45" s="4"/>
      <c r="D45" s="4"/>
      <c r="E45" s="4"/>
      <c r="F45" s="4"/>
    </row>
    <row r="46" spans="2:6" ht="12">
      <c r="B46" s="4"/>
      <c r="C46" s="4"/>
      <c r="D46" s="4"/>
      <c r="E46" s="4"/>
      <c r="F46" s="4"/>
    </row>
    <row r="47" spans="2:6" ht="12">
      <c r="B47" s="4"/>
      <c r="C47" s="4"/>
      <c r="D47" s="4"/>
      <c r="E47" s="4"/>
      <c r="F47" s="4"/>
    </row>
    <row r="48" spans="2:6" ht="12">
      <c r="B48" s="4"/>
      <c r="C48" s="4"/>
      <c r="D48" s="4"/>
      <c r="E48" s="4"/>
      <c r="F48" s="4"/>
    </row>
    <row r="49" spans="2:6" ht="12">
      <c r="B49" s="4"/>
      <c r="C49" s="4"/>
      <c r="D49" s="4"/>
      <c r="E49" s="4"/>
      <c r="F49" s="4"/>
    </row>
    <row r="50" spans="2:6" ht="12">
      <c r="B50" s="4"/>
      <c r="C50" s="4"/>
      <c r="D50" s="4"/>
      <c r="E50" s="4"/>
      <c r="F50" s="4"/>
    </row>
    <row r="51" spans="2:6" ht="12">
      <c r="B51" s="4"/>
      <c r="C51" s="4"/>
      <c r="D51" s="4"/>
      <c r="E51" s="4"/>
      <c r="F51" s="4"/>
    </row>
    <row r="52" spans="2:6" ht="12">
      <c r="B52" s="4"/>
      <c r="C52" s="4"/>
      <c r="D52" s="4"/>
      <c r="E52" s="4"/>
      <c r="F52" s="4"/>
    </row>
    <row r="53" spans="2:6" ht="12">
      <c r="B53" s="4"/>
      <c r="C53" s="4"/>
      <c r="D53" s="4"/>
      <c r="E53" s="4"/>
      <c r="F53" s="4"/>
    </row>
    <row r="54" spans="2:6" ht="12">
      <c r="B54" s="4"/>
      <c r="C54" s="4"/>
      <c r="D54" s="4"/>
      <c r="E54" s="4"/>
      <c r="F54" s="4"/>
    </row>
    <row r="55" spans="2:6" ht="12">
      <c r="B55" s="4"/>
      <c r="C55" s="4"/>
      <c r="D55" s="4"/>
      <c r="E55" s="4"/>
      <c r="F55" s="4"/>
    </row>
    <row r="56" spans="2:6" ht="12">
      <c r="B56" s="4"/>
      <c r="C56" s="4"/>
      <c r="D56" s="4"/>
      <c r="E56" s="4"/>
      <c r="F56" s="4"/>
    </row>
    <row r="57" spans="2:6" ht="12">
      <c r="B57" s="4"/>
      <c r="C57" s="4"/>
      <c r="D57" s="4"/>
      <c r="E57" s="4"/>
      <c r="F57" s="4"/>
    </row>
    <row r="58" spans="2:6" ht="12">
      <c r="B58" s="4"/>
      <c r="C58" s="4"/>
      <c r="D58" s="4"/>
      <c r="E58" s="4"/>
      <c r="F58" s="4"/>
    </row>
    <row r="59" spans="2:6" ht="12">
      <c r="B59" s="3"/>
      <c r="C59" s="3"/>
      <c r="D59" s="4"/>
      <c r="E59" s="4"/>
      <c r="F59" s="4"/>
    </row>
    <row r="60" spans="2:6" ht="12">
      <c r="B60" s="4"/>
      <c r="C60" s="4"/>
      <c r="D60" s="4"/>
      <c r="E60" s="4"/>
      <c r="F60" s="4"/>
    </row>
    <row r="61" spans="2:6" ht="12">
      <c r="B61" s="4"/>
      <c r="C61" s="4"/>
      <c r="D61" s="4"/>
      <c r="E61" s="4"/>
      <c r="F61" s="4"/>
    </row>
    <row r="62" spans="2:6" ht="12">
      <c r="B62" s="4"/>
      <c r="C62" s="4"/>
      <c r="D62" s="4"/>
      <c r="E62" s="4"/>
      <c r="F62" s="4"/>
    </row>
    <row r="63" spans="2:6" ht="12">
      <c r="B63" s="4"/>
      <c r="C63" s="4"/>
      <c r="D63" s="4"/>
      <c r="E63" s="4"/>
      <c r="F63" s="4"/>
    </row>
    <row r="64" spans="2:6" ht="12">
      <c r="B64" s="4"/>
      <c r="C64" s="4"/>
      <c r="D64" s="4"/>
      <c r="E64" s="4"/>
      <c r="F64" s="4"/>
    </row>
    <row r="65" spans="2:6" ht="12">
      <c r="B65" s="4"/>
      <c r="C65" s="4"/>
      <c r="D65" s="4"/>
      <c r="E65" s="4"/>
      <c r="F65" s="4"/>
    </row>
    <row r="66" spans="2:6" ht="12">
      <c r="B66" s="4"/>
      <c r="C66" s="4"/>
      <c r="D66" s="4"/>
      <c r="E66" s="4"/>
      <c r="F66" s="4"/>
    </row>
    <row r="67" spans="2:6" ht="12">
      <c r="B67" s="3"/>
      <c r="C67" s="3"/>
      <c r="D67" s="4"/>
      <c r="E67" s="4"/>
      <c r="F67" s="4"/>
    </row>
    <row r="68" spans="2:6" ht="12">
      <c r="B68" s="4"/>
      <c r="C68" s="4"/>
      <c r="D68" s="4"/>
      <c r="E68" s="4"/>
      <c r="F68" s="4"/>
    </row>
    <row r="69" spans="2:6" ht="12">
      <c r="B69" s="3"/>
      <c r="C69" s="3"/>
      <c r="D69" s="4"/>
      <c r="E69" s="4"/>
      <c r="F69" s="4"/>
    </row>
    <row r="70" spans="2:6" ht="12">
      <c r="B70" s="4"/>
      <c r="C70" s="3"/>
      <c r="D70" s="4"/>
      <c r="E70" s="4"/>
      <c r="F70" s="4"/>
    </row>
    <row r="71" spans="2:6" ht="12">
      <c r="B71" s="4"/>
      <c r="C71" s="4"/>
      <c r="D71" s="4"/>
      <c r="E71" s="4"/>
      <c r="F71" s="4"/>
    </row>
    <row r="72" spans="2:6" ht="12">
      <c r="B72" s="4"/>
      <c r="C72" s="4"/>
      <c r="D72" s="4"/>
      <c r="E72" s="4"/>
      <c r="F72" s="4"/>
    </row>
    <row r="73" ht="12">
      <c r="B73" s="2"/>
    </row>
    <row r="74" ht="12">
      <c r="B74" s="1"/>
    </row>
  </sheetData>
  <sheetProtection password="DC32" sheet="1" objects="1" scenarios="1" selectLockedCells="1"/>
  <mergeCells count="4">
    <mergeCell ref="C5:D5"/>
    <mergeCell ref="C2:D2"/>
    <mergeCell ref="C3:D3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1"/>
  <sheetViews>
    <sheetView zoomScale="150" zoomScaleNormal="150" workbookViewId="0" topLeftCell="A1">
      <selection activeCell="F26" sqref="F26"/>
    </sheetView>
  </sheetViews>
  <sheetFormatPr defaultColWidth="8.8515625" defaultRowHeight="12.75"/>
  <cols>
    <col min="1" max="1" width="3.00390625" style="0" customWidth="1"/>
    <col min="2" max="2" width="39.7109375" style="0" customWidth="1"/>
    <col min="3" max="3" width="8.8515625" style="0" customWidth="1"/>
    <col min="4" max="4" width="10.7109375" style="0" customWidth="1"/>
    <col min="5" max="5" width="15.8515625" style="0" customWidth="1"/>
    <col min="6" max="6" width="11.140625" style="0" customWidth="1"/>
  </cols>
  <sheetData>
    <row r="1" spans="1:6" ht="12">
      <c r="A1" s="15"/>
      <c r="B1" s="15"/>
      <c r="C1" s="15"/>
      <c r="D1" s="15"/>
      <c r="E1" s="15"/>
      <c r="F1" s="15"/>
    </row>
    <row r="2" spans="1:6" ht="20.25" customHeight="1">
      <c r="A2" s="15"/>
      <c r="B2" s="16" t="s">
        <v>374</v>
      </c>
      <c r="C2" s="286">
        <f>'Area 1'!C2:D2</f>
        <v>0</v>
      </c>
      <c r="D2" s="287"/>
      <c r="E2" s="18" t="s">
        <v>375</v>
      </c>
      <c r="F2" s="129">
        <f>'Area 1'!F2:H2</f>
        <v>0</v>
      </c>
    </row>
    <row r="3" spans="1:6" ht="12">
      <c r="A3" s="15"/>
      <c r="B3" s="16" t="s">
        <v>625</v>
      </c>
      <c r="C3" s="286">
        <f>'Area 1'!C3:D3</f>
        <v>0</v>
      </c>
      <c r="D3" s="287"/>
      <c r="E3" s="18" t="s">
        <v>376</v>
      </c>
      <c r="F3" s="129">
        <f>'Area 1'!F3:H3</f>
        <v>0</v>
      </c>
    </row>
    <row r="4" spans="1:6" ht="12.75" thickBot="1">
      <c r="A4" s="15"/>
      <c r="B4" s="20" t="s">
        <v>377</v>
      </c>
      <c r="C4" s="286">
        <f>'Area 1'!C4:D4</f>
        <v>0</v>
      </c>
      <c r="D4" s="287"/>
      <c r="E4" s="21" t="s">
        <v>512</v>
      </c>
      <c r="F4" s="22" t="s">
        <v>513</v>
      </c>
    </row>
    <row r="5" spans="1:6" ht="12">
      <c r="A5" s="15"/>
      <c r="B5" s="18" t="s">
        <v>378</v>
      </c>
      <c r="C5" s="286">
        <f>'Area 1'!C5:D5</f>
        <v>0</v>
      </c>
      <c r="D5" s="287"/>
      <c r="E5" s="23">
        <f>F72</f>
        <v>350</v>
      </c>
      <c r="F5" s="24">
        <f>F73</f>
        <v>35</v>
      </c>
    </row>
    <row r="6" spans="1:6" ht="12">
      <c r="A6" s="15"/>
      <c r="B6" s="15"/>
      <c r="C6" s="25"/>
      <c r="D6" s="25"/>
      <c r="E6" s="25"/>
      <c r="F6" s="25"/>
    </row>
    <row r="7" spans="1:6" ht="18">
      <c r="A7" s="15"/>
      <c r="B7" s="26" t="s">
        <v>379</v>
      </c>
      <c r="C7" s="15"/>
      <c r="D7" s="15"/>
      <c r="E7" s="15"/>
      <c r="F7" s="15"/>
    </row>
    <row r="8" spans="1:6" ht="18">
      <c r="A8" s="15"/>
      <c r="B8" s="26" t="s">
        <v>453</v>
      </c>
      <c r="C8" s="15"/>
      <c r="D8" s="15"/>
      <c r="E8" s="15"/>
      <c r="F8" s="15"/>
    </row>
    <row r="9" spans="1:6" ht="12">
      <c r="A9" s="15"/>
      <c r="B9" s="48" t="s">
        <v>454</v>
      </c>
      <c r="C9" s="15"/>
      <c r="D9" s="15"/>
      <c r="E9" s="15"/>
      <c r="F9" s="15"/>
    </row>
    <row r="10" spans="1:6" ht="12">
      <c r="A10" s="15"/>
      <c r="B10" s="48" t="s">
        <v>465</v>
      </c>
      <c r="C10" s="15"/>
      <c r="D10" s="15"/>
      <c r="E10" s="15"/>
      <c r="F10" s="15"/>
    </row>
    <row r="11" spans="1:6" ht="12">
      <c r="A11" s="15"/>
      <c r="B11" s="15" t="s">
        <v>468</v>
      </c>
      <c r="C11" s="15"/>
      <c r="D11" s="15"/>
      <c r="E11" s="15"/>
      <c r="F11" s="15"/>
    </row>
    <row r="12" spans="1:6" ht="12">
      <c r="A12" s="15"/>
      <c r="B12" s="15" t="s">
        <v>466</v>
      </c>
      <c r="C12" s="15"/>
      <c r="D12" s="15"/>
      <c r="E12" s="15"/>
      <c r="F12" s="15"/>
    </row>
    <row r="13" spans="1:6" ht="12">
      <c r="A13" s="15"/>
      <c r="B13" s="15" t="s">
        <v>467</v>
      </c>
      <c r="C13" s="15"/>
      <c r="D13" s="15"/>
      <c r="E13" s="15"/>
      <c r="F13" s="15"/>
    </row>
    <row r="14" spans="1:6" ht="12">
      <c r="A14" s="15"/>
      <c r="B14" s="15"/>
      <c r="C14" s="15"/>
      <c r="D14" s="15"/>
      <c r="E14" s="15"/>
      <c r="F14" s="15"/>
    </row>
    <row r="15" spans="1:6" ht="12">
      <c r="A15" s="15"/>
      <c r="B15" s="28" t="s">
        <v>504</v>
      </c>
      <c r="C15" s="29" t="s">
        <v>481</v>
      </c>
      <c r="D15" s="15"/>
      <c r="E15" s="15"/>
      <c r="F15" s="15"/>
    </row>
    <row r="16" spans="1:6" ht="12">
      <c r="A16" s="15"/>
      <c r="B16" s="30" t="s">
        <v>381</v>
      </c>
      <c r="C16" s="15" t="s">
        <v>482</v>
      </c>
      <c r="D16" s="15"/>
      <c r="E16" s="15"/>
      <c r="F16" s="15"/>
    </row>
    <row r="17" spans="1:6" ht="12">
      <c r="A17" s="15"/>
      <c r="B17" s="15" t="s">
        <v>476</v>
      </c>
      <c r="C17" s="15" t="s">
        <v>100</v>
      </c>
      <c r="D17" s="15"/>
      <c r="E17" s="15"/>
      <c r="F17" s="15"/>
    </row>
    <row r="18" spans="1:6" ht="12">
      <c r="A18" s="15"/>
      <c r="B18" s="15" t="s">
        <v>477</v>
      </c>
      <c r="C18" s="15"/>
      <c r="D18" s="15"/>
      <c r="E18" s="15"/>
      <c r="F18" s="15"/>
    </row>
    <row r="19" spans="1:6" ht="12">
      <c r="A19" s="15"/>
      <c r="B19" s="15" t="s">
        <v>478</v>
      </c>
      <c r="C19" s="15"/>
      <c r="D19" s="15"/>
      <c r="E19" s="15"/>
      <c r="F19" s="15"/>
    </row>
    <row r="20" spans="1:6" ht="12">
      <c r="A20" s="15"/>
      <c r="B20" s="15" t="s">
        <v>479</v>
      </c>
      <c r="C20" s="15"/>
      <c r="D20" s="15"/>
      <c r="E20" s="15"/>
      <c r="F20" s="15"/>
    </row>
    <row r="21" spans="1:6" ht="12">
      <c r="A21" s="15"/>
      <c r="B21" s="15" t="s">
        <v>480</v>
      </c>
      <c r="C21" s="15"/>
      <c r="D21" s="15"/>
      <c r="E21" s="15"/>
      <c r="F21" s="15"/>
    </row>
    <row r="22" spans="1:6" ht="12">
      <c r="A22" s="15"/>
      <c r="B22" s="15"/>
      <c r="C22" s="15"/>
      <c r="D22" s="15"/>
      <c r="E22" s="15"/>
      <c r="F22" s="15"/>
    </row>
    <row r="23" spans="1:6" ht="12">
      <c r="A23" s="15"/>
      <c r="B23" s="15"/>
      <c r="C23" s="31" t="s">
        <v>500</v>
      </c>
      <c r="D23" s="32" t="s">
        <v>503</v>
      </c>
      <c r="E23" s="33" t="s">
        <v>641</v>
      </c>
      <c r="F23" s="34" t="s">
        <v>380</v>
      </c>
    </row>
    <row r="24" spans="1:6" ht="12">
      <c r="A24" s="15"/>
      <c r="B24" s="15"/>
      <c r="C24" s="35" t="s">
        <v>501</v>
      </c>
      <c r="D24" s="36" t="s">
        <v>502</v>
      </c>
      <c r="E24" s="202" t="s">
        <v>633</v>
      </c>
      <c r="F24" s="38"/>
    </row>
    <row r="25" spans="1:6" ht="12">
      <c r="A25" s="15"/>
      <c r="B25" s="18" t="s">
        <v>526</v>
      </c>
      <c r="C25" s="19"/>
      <c r="D25" s="19"/>
      <c r="E25" s="19"/>
      <c r="F25" s="19"/>
    </row>
    <row r="26" spans="1:6" ht="12">
      <c r="A26" s="15"/>
      <c r="B26" s="39" t="s">
        <v>103</v>
      </c>
      <c r="C26" s="19">
        <v>10</v>
      </c>
      <c r="D26" s="19"/>
      <c r="E26" s="158">
        <f>IF(F26&gt;0,IF(F26&gt;C26,"Invalid Entry",IF(F26&gt;0.7*C26,"","Red Alert")),"Red Alert")</f>
      </c>
      <c r="F26" s="8">
        <v>10</v>
      </c>
    </row>
    <row r="27" spans="1:6" ht="12">
      <c r="A27" s="15"/>
      <c r="B27" s="39" t="s">
        <v>104</v>
      </c>
      <c r="C27" s="19">
        <v>10</v>
      </c>
      <c r="D27" s="19"/>
      <c r="E27" s="158">
        <f>IF(F27&gt;0,IF(F27&gt;C27,"Invalid Entry",IF(F27&gt;0.7*C27,"","Red Alert")),"Red Alert")</f>
      </c>
      <c r="F27" s="8">
        <v>10</v>
      </c>
    </row>
    <row r="28" spans="1:6" ht="12">
      <c r="A28" s="15"/>
      <c r="B28" s="39" t="s">
        <v>105</v>
      </c>
      <c r="C28" s="19">
        <v>10</v>
      </c>
      <c r="D28" s="19"/>
      <c r="E28" s="158">
        <f>IF(F28&gt;0,IF(F28&gt;C28,"Invalid Entry",IF(F28&gt;0.7*C28,"","Red Alert")),"Red Alert")</f>
      </c>
      <c r="F28" s="8">
        <v>10</v>
      </c>
    </row>
    <row r="29" spans="1:6" ht="12">
      <c r="A29" s="15"/>
      <c r="B29" s="39" t="s">
        <v>54</v>
      </c>
      <c r="C29" s="19">
        <v>10</v>
      </c>
      <c r="D29" s="19"/>
      <c r="E29" s="158">
        <f>IF(F29&gt;0,IF(F29&gt;C29,"Invalid Entry",IF(F29&gt;0.7*C29,"","Red Alert")),"Red Alert")</f>
      </c>
      <c r="F29" s="8">
        <v>10</v>
      </c>
    </row>
    <row r="30" spans="1:6" ht="12.75" thickBot="1">
      <c r="A30" s="15"/>
      <c r="B30" s="39" t="s">
        <v>469</v>
      </c>
      <c r="C30" s="19">
        <v>10</v>
      </c>
      <c r="D30" s="19"/>
      <c r="E30" s="158">
        <f>IF(F30&gt;0,IF(F30&gt;C30,"Invalid Entry",IF(F30&gt;0.7*C30,"","Red Alert")),"Red Alert")</f>
      </c>
      <c r="F30" s="9">
        <v>10</v>
      </c>
    </row>
    <row r="31" spans="1:6" ht="12">
      <c r="A31" s="15"/>
      <c r="B31" s="39" t="s">
        <v>475</v>
      </c>
      <c r="C31" s="43">
        <v>50</v>
      </c>
      <c r="D31" s="19"/>
      <c r="E31" s="64" t="s">
        <v>475</v>
      </c>
      <c r="F31" s="23">
        <f>SUM(F26:F30)</f>
        <v>50</v>
      </c>
    </row>
    <row r="32" spans="1:6" ht="12">
      <c r="A32" s="15"/>
      <c r="B32" s="39"/>
      <c r="C32" s="19"/>
      <c r="D32" s="19"/>
      <c r="E32" s="19"/>
      <c r="F32" s="19"/>
    </row>
    <row r="33" spans="1:6" ht="12">
      <c r="A33" s="15"/>
      <c r="B33" s="16" t="s">
        <v>525</v>
      </c>
      <c r="C33" s="19"/>
      <c r="D33" s="19"/>
      <c r="E33" s="19"/>
      <c r="F33" s="19"/>
    </row>
    <row r="34" spans="1:6" ht="12">
      <c r="A34" s="15"/>
      <c r="B34" s="39" t="s">
        <v>444</v>
      </c>
      <c r="C34" s="19">
        <v>10</v>
      </c>
      <c r="D34" s="19"/>
      <c r="E34" s="158">
        <f aca="true" t="shared" si="0" ref="E34:E46">IF(F34&gt;0,IF(F34&gt;C34,"Invalid Entry",IF(F34&gt;0.7*C34,"","Red Alert")),"Red Alert")</f>
      </c>
      <c r="F34" s="8">
        <v>10</v>
      </c>
    </row>
    <row r="35" spans="1:6" ht="12">
      <c r="A35" s="15"/>
      <c r="B35" s="39" t="s">
        <v>445</v>
      </c>
      <c r="C35" s="19">
        <v>5</v>
      </c>
      <c r="D35" s="19"/>
      <c r="E35" s="158">
        <f t="shared" si="0"/>
      </c>
      <c r="F35" s="8">
        <v>5</v>
      </c>
    </row>
    <row r="36" spans="1:6" ht="12">
      <c r="A36" s="15"/>
      <c r="B36" s="39" t="s">
        <v>446</v>
      </c>
      <c r="C36" s="19">
        <v>5</v>
      </c>
      <c r="D36" s="19"/>
      <c r="E36" s="158">
        <f t="shared" si="0"/>
      </c>
      <c r="F36" s="8">
        <v>5</v>
      </c>
    </row>
    <row r="37" spans="1:6" ht="12">
      <c r="A37" s="15"/>
      <c r="B37" s="39" t="s">
        <v>109</v>
      </c>
      <c r="C37" s="19">
        <v>5</v>
      </c>
      <c r="D37" s="19"/>
      <c r="E37" s="158">
        <f t="shared" si="0"/>
      </c>
      <c r="F37" s="8">
        <v>5</v>
      </c>
    </row>
    <row r="38" spans="1:6" ht="12">
      <c r="A38" s="15"/>
      <c r="B38" s="39" t="s">
        <v>447</v>
      </c>
      <c r="C38" s="19">
        <v>10</v>
      </c>
      <c r="D38" s="19"/>
      <c r="E38" s="158">
        <f t="shared" si="0"/>
      </c>
      <c r="F38" s="8">
        <v>10</v>
      </c>
    </row>
    <row r="39" spans="1:6" ht="12">
      <c r="A39" s="15"/>
      <c r="B39" s="39" t="s">
        <v>448</v>
      </c>
      <c r="C39" s="19">
        <v>10</v>
      </c>
      <c r="D39" s="19"/>
      <c r="E39" s="158">
        <f t="shared" si="0"/>
      </c>
      <c r="F39" s="8">
        <v>10</v>
      </c>
    </row>
    <row r="40" spans="1:6" ht="12">
      <c r="A40" s="15"/>
      <c r="B40" s="39" t="s">
        <v>449</v>
      </c>
      <c r="C40" s="19">
        <v>5</v>
      </c>
      <c r="D40" s="19"/>
      <c r="E40" s="158">
        <f t="shared" si="0"/>
      </c>
      <c r="F40" s="8">
        <v>5</v>
      </c>
    </row>
    <row r="41" spans="1:6" ht="12">
      <c r="A41" s="15"/>
      <c r="B41" s="39" t="s">
        <v>450</v>
      </c>
      <c r="C41" s="19">
        <v>5</v>
      </c>
      <c r="D41" s="19"/>
      <c r="E41" s="158">
        <f t="shared" si="0"/>
      </c>
      <c r="F41" s="8">
        <v>5</v>
      </c>
    </row>
    <row r="42" spans="1:6" ht="12">
      <c r="A42" s="15"/>
      <c r="B42" s="39" t="s">
        <v>370</v>
      </c>
      <c r="C42" s="19">
        <v>15</v>
      </c>
      <c r="D42" s="19"/>
      <c r="E42" s="158">
        <f t="shared" si="0"/>
      </c>
      <c r="F42" s="8">
        <v>15</v>
      </c>
    </row>
    <row r="43" spans="1:6" ht="12">
      <c r="A43" s="15"/>
      <c r="B43" s="39" t="s">
        <v>371</v>
      </c>
      <c r="C43" s="19">
        <v>10</v>
      </c>
      <c r="D43" s="19"/>
      <c r="E43" s="158">
        <f t="shared" si="0"/>
      </c>
      <c r="F43" s="8">
        <v>10</v>
      </c>
    </row>
    <row r="44" spans="1:6" ht="12">
      <c r="A44" s="15"/>
      <c r="B44" s="39" t="s">
        <v>372</v>
      </c>
      <c r="C44" s="19">
        <v>5</v>
      </c>
      <c r="D44" s="19"/>
      <c r="E44" s="158">
        <f t="shared" si="0"/>
      </c>
      <c r="F44" s="8">
        <v>5</v>
      </c>
    </row>
    <row r="45" spans="1:6" ht="12">
      <c r="A45" s="15"/>
      <c r="B45" s="39" t="s">
        <v>373</v>
      </c>
      <c r="C45" s="19">
        <v>5</v>
      </c>
      <c r="D45" s="19"/>
      <c r="E45" s="158">
        <f t="shared" si="0"/>
      </c>
      <c r="F45" s="8">
        <v>5</v>
      </c>
    </row>
    <row r="46" spans="1:6" ht="12.75" thickBot="1">
      <c r="A46" s="15"/>
      <c r="B46" s="39" t="s">
        <v>383</v>
      </c>
      <c r="C46" s="42">
        <v>10</v>
      </c>
      <c r="D46" s="19"/>
      <c r="E46" s="158">
        <f t="shared" si="0"/>
      </c>
      <c r="F46" s="9">
        <v>10</v>
      </c>
    </row>
    <row r="47" spans="1:6" ht="12">
      <c r="A47" s="15"/>
      <c r="B47" s="64" t="s">
        <v>475</v>
      </c>
      <c r="C47" s="23">
        <v>100</v>
      </c>
      <c r="D47" s="19"/>
      <c r="E47" s="64" t="s">
        <v>475</v>
      </c>
      <c r="F47" s="23">
        <f>SUM(F34:F46)</f>
        <v>100</v>
      </c>
    </row>
    <row r="48" spans="1:6" ht="12">
      <c r="A48" s="15"/>
      <c r="B48" s="39"/>
      <c r="C48" s="19"/>
      <c r="D48" s="19"/>
      <c r="E48" s="19"/>
      <c r="F48" s="19"/>
    </row>
    <row r="49" spans="1:6" ht="12">
      <c r="A49" s="15"/>
      <c r="B49" s="16" t="s">
        <v>524</v>
      </c>
      <c r="C49" s="19"/>
      <c r="D49" s="19"/>
      <c r="E49" s="19"/>
      <c r="F49" s="19"/>
    </row>
    <row r="50" spans="1:6" ht="12">
      <c r="A50" s="15"/>
      <c r="B50" s="39" t="s">
        <v>455</v>
      </c>
      <c r="C50" s="19">
        <v>10</v>
      </c>
      <c r="D50" s="19"/>
      <c r="E50" s="158">
        <f aca="true" t="shared" si="1" ref="E50:E59">IF(F50&gt;0,IF(F50&gt;C50,"Invalid Entry",IF(F50&gt;0.7*C50,"","Red Alert")),"Red Alert")</f>
      </c>
      <c r="F50" s="8">
        <v>10</v>
      </c>
    </row>
    <row r="51" spans="1:6" ht="12">
      <c r="A51" s="15"/>
      <c r="B51" s="39" t="s">
        <v>456</v>
      </c>
      <c r="C51" s="19">
        <v>10</v>
      </c>
      <c r="D51" s="19"/>
      <c r="E51" s="158">
        <f t="shared" si="1"/>
      </c>
      <c r="F51" s="8">
        <v>10</v>
      </c>
    </row>
    <row r="52" spans="1:6" ht="12">
      <c r="A52" s="15"/>
      <c r="B52" s="39" t="s">
        <v>457</v>
      </c>
      <c r="C52" s="19">
        <v>5</v>
      </c>
      <c r="D52" s="19"/>
      <c r="E52" s="158">
        <f t="shared" si="1"/>
      </c>
      <c r="F52" s="8">
        <v>5</v>
      </c>
    </row>
    <row r="53" spans="1:6" ht="12">
      <c r="A53" s="15"/>
      <c r="B53" s="39" t="s">
        <v>458</v>
      </c>
      <c r="C53" s="19">
        <v>10</v>
      </c>
      <c r="D53" s="19"/>
      <c r="E53" s="158">
        <f t="shared" si="1"/>
      </c>
      <c r="F53" s="8">
        <v>10</v>
      </c>
    </row>
    <row r="54" spans="1:6" ht="12">
      <c r="A54" s="15"/>
      <c r="B54" s="39" t="s">
        <v>459</v>
      </c>
      <c r="C54" s="19">
        <v>5</v>
      </c>
      <c r="D54" s="19"/>
      <c r="E54" s="158">
        <f t="shared" si="1"/>
      </c>
      <c r="F54" s="8">
        <v>5</v>
      </c>
    </row>
    <row r="55" spans="1:6" ht="12">
      <c r="A55" s="15"/>
      <c r="B55" s="39" t="s">
        <v>460</v>
      </c>
      <c r="C55" s="19">
        <v>5</v>
      </c>
      <c r="D55" s="19"/>
      <c r="E55" s="158">
        <f t="shared" si="1"/>
      </c>
      <c r="F55" s="8">
        <v>5</v>
      </c>
    </row>
    <row r="56" spans="1:6" ht="12">
      <c r="A56" s="15"/>
      <c r="B56" s="39" t="s">
        <v>461</v>
      </c>
      <c r="C56" s="19">
        <v>5</v>
      </c>
      <c r="D56" s="19"/>
      <c r="E56" s="158">
        <f t="shared" si="1"/>
      </c>
      <c r="F56" s="8">
        <v>5</v>
      </c>
    </row>
    <row r="57" spans="1:6" ht="12">
      <c r="A57" s="15"/>
      <c r="B57" s="39" t="s">
        <v>462</v>
      </c>
      <c r="C57" s="19">
        <v>10</v>
      </c>
      <c r="D57" s="19"/>
      <c r="E57" s="158">
        <f t="shared" si="1"/>
      </c>
      <c r="F57" s="8">
        <v>10</v>
      </c>
    </row>
    <row r="58" spans="1:6" ht="12">
      <c r="A58" s="15"/>
      <c r="B58" s="39" t="s">
        <v>463</v>
      </c>
      <c r="C58" s="19">
        <v>25</v>
      </c>
      <c r="D58" s="19"/>
      <c r="E58" s="158">
        <f t="shared" si="1"/>
      </c>
      <c r="F58" s="8">
        <v>25</v>
      </c>
    </row>
    <row r="59" spans="1:6" ht="12.75" thickBot="1">
      <c r="A59" s="15"/>
      <c r="B59" s="39" t="s">
        <v>464</v>
      </c>
      <c r="C59" s="42">
        <v>15</v>
      </c>
      <c r="D59" s="19"/>
      <c r="E59" s="158">
        <f t="shared" si="1"/>
      </c>
      <c r="F59" s="9">
        <v>15</v>
      </c>
    </row>
    <row r="60" spans="1:6" ht="12">
      <c r="A60" s="15"/>
      <c r="B60" s="64" t="s">
        <v>475</v>
      </c>
      <c r="C60" s="23">
        <v>100</v>
      </c>
      <c r="D60" s="19"/>
      <c r="E60" s="54" t="s">
        <v>528</v>
      </c>
      <c r="F60" s="23">
        <f>SUM(F50:F59)</f>
        <v>100</v>
      </c>
    </row>
    <row r="61" spans="1:6" ht="12">
      <c r="A61" s="15"/>
      <c r="B61" s="39"/>
      <c r="C61" s="19"/>
      <c r="D61" s="19"/>
      <c r="E61" s="19"/>
      <c r="F61" s="19"/>
    </row>
    <row r="62" spans="1:6" ht="12">
      <c r="A62" s="15"/>
      <c r="B62" s="16" t="s">
        <v>523</v>
      </c>
      <c r="C62" s="19"/>
      <c r="D62" s="19"/>
      <c r="E62" s="19"/>
      <c r="F62" s="19"/>
    </row>
    <row r="63" spans="1:6" ht="12">
      <c r="A63" s="15"/>
      <c r="B63" s="39" t="s">
        <v>470</v>
      </c>
      <c r="C63" s="19">
        <v>20</v>
      </c>
      <c r="D63" s="19"/>
      <c r="E63" s="158">
        <f aca="true" t="shared" si="2" ref="E63:E69">IF(F63&gt;0,IF(F63&gt;C63,"Invalid Entry",IF(F63&gt;0.7*C63,"","Red Alert")),"Red Alert")</f>
      </c>
      <c r="F63" s="8">
        <v>20</v>
      </c>
    </row>
    <row r="64" spans="1:6" ht="12">
      <c r="A64" s="15"/>
      <c r="B64" s="39" t="s">
        <v>483</v>
      </c>
      <c r="C64" s="19">
        <v>10</v>
      </c>
      <c r="D64" s="19"/>
      <c r="E64" s="158">
        <f t="shared" si="2"/>
      </c>
      <c r="F64" s="8">
        <v>10</v>
      </c>
    </row>
    <row r="65" spans="1:6" ht="12">
      <c r="A65" s="15"/>
      <c r="B65" s="39" t="s">
        <v>484</v>
      </c>
      <c r="C65" s="19">
        <v>10</v>
      </c>
      <c r="D65" s="19"/>
      <c r="E65" s="158">
        <f t="shared" si="2"/>
      </c>
      <c r="F65" s="8">
        <v>10</v>
      </c>
    </row>
    <row r="66" spans="1:6" ht="12">
      <c r="A66" s="15"/>
      <c r="B66" s="39" t="s">
        <v>395</v>
      </c>
      <c r="C66" s="19">
        <v>10</v>
      </c>
      <c r="D66" s="19"/>
      <c r="E66" s="158">
        <f t="shared" si="2"/>
      </c>
      <c r="F66" s="8">
        <v>10</v>
      </c>
    </row>
    <row r="67" spans="1:6" ht="12">
      <c r="A67" s="15"/>
      <c r="B67" s="39" t="s">
        <v>485</v>
      </c>
      <c r="C67" s="19">
        <v>10</v>
      </c>
      <c r="D67" s="19"/>
      <c r="E67" s="158">
        <f t="shared" si="2"/>
      </c>
      <c r="F67" s="8">
        <v>10</v>
      </c>
    </row>
    <row r="68" spans="1:6" ht="12">
      <c r="A68" s="15"/>
      <c r="B68" s="39" t="s">
        <v>394</v>
      </c>
      <c r="C68" s="19">
        <v>25</v>
      </c>
      <c r="D68" s="19"/>
      <c r="E68" s="158">
        <f t="shared" si="2"/>
      </c>
      <c r="F68" s="8">
        <v>25</v>
      </c>
    </row>
    <row r="69" spans="1:6" ht="12.75" thickBot="1">
      <c r="A69" s="15"/>
      <c r="B69" s="39" t="s">
        <v>393</v>
      </c>
      <c r="C69" s="42">
        <v>15</v>
      </c>
      <c r="D69" s="19"/>
      <c r="E69" s="158">
        <f t="shared" si="2"/>
      </c>
      <c r="F69" s="9">
        <v>15</v>
      </c>
    </row>
    <row r="70" spans="1:6" ht="12">
      <c r="A70" s="15"/>
      <c r="B70" s="64" t="s">
        <v>475</v>
      </c>
      <c r="C70" s="23">
        <v>100</v>
      </c>
      <c r="D70" s="19"/>
      <c r="E70" s="54" t="s">
        <v>528</v>
      </c>
      <c r="F70" s="23">
        <f>SUM(F63:F69)</f>
        <v>100</v>
      </c>
    </row>
    <row r="71" spans="1:6" ht="12">
      <c r="A71" s="15"/>
      <c r="B71" s="39"/>
      <c r="C71" s="19"/>
      <c r="D71" s="19"/>
      <c r="E71" s="19"/>
      <c r="F71" s="19"/>
    </row>
    <row r="72" spans="1:6" ht="12">
      <c r="A72" s="15"/>
      <c r="B72" s="16" t="s">
        <v>497</v>
      </c>
      <c r="C72" s="43">
        <v>350</v>
      </c>
      <c r="D72" s="43"/>
      <c r="E72" s="43"/>
      <c r="F72" s="138">
        <f>F31+F47+F60+F70</f>
        <v>350</v>
      </c>
    </row>
    <row r="73" spans="1:6" ht="12">
      <c r="A73" s="15"/>
      <c r="B73" s="44" t="s">
        <v>522</v>
      </c>
      <c r="C73" s="43">
        <v>35</v>
      </c>
      <c r="D73" s="43"/>
      <c r="E73" s="43"/>
      <c r="F73" s="137">
        <f>F72/10</f>
        <v>35</v>
      </c>
    </row>
    <row r="74" spans="1:6" ht="12">
      <c r="A74" s="15"/>
      <c r="B74" s="39"/>
      <c r="C74" s="19"/>
      <c r="D74" s="19"/>
      <c r="E74" s="19"/>
      <c r="F74" s="19"/>
    </row>
    <row r="75" spans="1:6" ht="12">
      <c r="A75" s="15"/>
      <c r="B75" s="15"/>
      <c r="C75" s="15"/>
      <c r="D75" s="15"/>
      <c r="E75" s="15"/>
      <c r="F75" s="15"/>
    </row>
    <row r="76" spans="1:6" ht="12">
      <c r="A76" s="15"/>
      <c r="B76" s="15"/>
      <c r="C76" s="15"/>
      <c r="D76" s="15"/>
      <c r="E76" s="15"/>
      <c r="F76" s="15"/>
    </row>
    <row r="77" spans="1:6" ht="12">
      <c r="A77" s="15"/>
      <c r="B77" s="15"/>
      <c r="C77" s="15"/>
      <c r="D77" s="15"/>
      <c r="E77" s="15"/>
      <c r="F77" s="15"/>
    </row>
    <row r="78" spans="1:6" ht="12">
      <c r="A78" s="15"/>
      <c r="B78" s="15"/>
      <c r="C78" s="15"/>
      <c r="D78" s="15"/>
      <c r="E78" s="15"/>
      <c r="F78" s="15"/>
    </row>
    <row r="79" spans="1:6" ht="12">
      <c r="A79" s="15"/>
      <c r="B79" s="15"/>
      <c r="C79" s="15"/>
      <c r="D79" s="15"/>
      <c r="E79" s="15"/>
      <c r="F79" s="15"/>
    </row>
    <row r="80" spans="1:6" ht="12">
      <c r="A80" s="15"/>
      <c r="B80" s="15"/>
      <c r="C80" s="15"/>
      <c r="D80" s="15"/>
      <c r="E80" s="15"/>
      <c r="F80" s="15"/>
    </row>
    <row r="81" spans="1:6" ht="12">
      <c r="A81" s="15"/>
      <c r="B81" s="15"/>
      <c r="C81" s="15"/>
      <c r="D81" s="15"/>
      <c r="E81" s="15"/>
      <c r="F81" s="15"/>
    </row>
  </sheetData>
  <sheetProtection password="DC32" sheet="1" objects="1" scenarios="1" selectLockedCells="1"/>
  <mergeCells count="4">
    <mergeCell ref="C4:D4"/>
    <mergeCell ref="C5:D5"/>
    <mergeCell ref="C2:D2"/>
    <mergeCell ref="C3:D3"/>
  </mergeCells>
  <printOptions/>
  <pageMargins left="0.75" right="0.75" top="1" bottom="1" header="0.5" footer="0.5"/>
  <pageSetup horizontalDpi="300" verticalDpi="300" orientation="portrait"/>
  <rowBreaks count="1" manualBreakCount="1">
    <brk id="48" min="1" max="25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74"/>
  <sheetViews>
    <sheetView zoomScale="150" zoomScaleNormal="150" workbookViewId="0" topLeftCell="A1">
      <selection activeCell="F23" sqref="F23"/>
    </sheetView>
  </sheetViews>
  <sheetFormatPr defaultColWidth="8.8515625" defaultRowHeight="12.75"/>
  <cols>
    <col min="1" max="1" width="3.00390625" style="0" customWidth="1"/>
    <col min="2" max="2" width="39.7109375" style="0" customWidth="1"/>
    <col min="3" max="3" width="12.00390625" style="0" customWidth="1"/>
    <col min="4" max="4" width="11.00390625" style="0" customWidth="1"/>
    <col min="5" max="5" width="17.28125" style="0" customWidth="1"/>
    <col min="6" max="6" width="12.7109375" style="0" customWidth="1"/>
  </cols>
  <sheetData>
    <row r="1" spans="1:6" ht="12">
      <c r="A1" s="15"/>
      <c r="B1" s="15"/>
      <c r="C1" s="15"/>
      <c r="D1" s="15"/>
      <c r="E1" s="15"/>
      <c r="F1" s="15"/>
    </row>
    <row r="2" spans="1:6" ht="20.25" customHeight="1">
      <c r="A2" s="15"/>
      <c r="B2" s="16" t="s">
        <v>374</v>
      </c>
      <c r="C2" s="286">
        <f>'Area 1'!C2:D2</f>
        <v>0</v>
      </c>
      <c r="D2" s="287"/>
      <c r="E2" s="18" t="s">
        <v>375</v>
      </c>
      <c r="F2" s="129">
        <f>'Area 1'!F2:H2</f>
        <v>0</v>
      </c>
    </row>
    <row r="3" spans="1:6" ht="12">
      <c r="A3" s="15"/>
      <c r="B3" s="16" t="s">
        <v>625</v>
      </c>
      <c r="C3" s="286">
        <f>'Area 1'!C3:D3</f>
        <v>0</v>
      </c>
      <c r="D3" s="287"/>
      <c r="E3" s="18" t="s">
        <v>376</v>
      </c>
      <c r="F3" s="129">
        <f>'Area 1'!F3:H3</f>
        <v>0</v>
      </c>
    </row>
    <row r="4" spans="1:6" ht="12.75" thickBot="1">
      <c r="A4" s="15"/>
      <c r="B4" s="20" t="s">
        <v>377</v>
      </c>
      <c r="C4" s="286">
        <f>'Area 1'!C4:D4</f>
        <v>0</v>
      </c>
      <c r="D4" s="287"/>
      <c r="E4" s="21" t="s">
        <v>512</v>
      </c>
      <c r="F4" s="22" t="s">
        <v>513</v>
      </c>
    </row>
    <row r="5" spans="1:6" ht="12">
      <c r="A5" s="15"/>
      <c r="B5" s="18" t="s">
        <v>378</v>
      </c>
      <c r="C5" s="286">
        <f>'Area 1'!C5:D5</f>
        <v>0</v>
      </c>
      <c r="D5" s="287"/>
      <c r="E5" s="23">
        <f>F30</f>
        <v>100</v>
      </c>
      <c r="F5" s="24">
        <f>F31</f>
        <v>10</v>
      </c>
    </row>
    <row r="6" spans="1:6" ht="12">
      <c r="A6" s="15"/>
      <c r="B6" s="15"/>
      <c r="C6" s="15"/>
      <c r="D6" s="25"/>
      <c r="E6" s="25"/>
      <c r="F6" s="25"/>
    </row>
    <row r="7" spans="1:6" ht="12">
      <c r="A7" s="15"/>
      <c r="B7" s="15"/>
      <c r="C7" s="15"/>
      <c r="D7" s="15"/>
      <c r="E7" s="15"/>
      <c r="F7" s="15"/>
    </row>
    <row r="8" spans="1:6" ht="18">
      <c r="A8" s="15"/>
      <c r="B8" s="26" t="s">
        <v>398</v>
      </c>
      <c r="C8" s="15"/>
      <c r="D8" s="15"/>
      <c r="E8" s="15"/>
      <c r="F8" s="15"/>
    </row>
    <row r="9" spans="1:6" ht="18">
      <c r="A9" s="15"/>
      <c r="B9" s="26" t="s">
        <v>352</v>
      </c>
      <c r="C9" s="15"/>
      <c r="D9" s="15"/>
      <c r="E9" s="15"/>
      <c r="F9" s="15"/>
    </row>
    <row r="10" spans="1:6" ht="12">
      <c r="A10" s="15"/>
      <c r="B10" s="48" t="s">
        <v>353</v>
      </c>
      <c r="C10" s="15"/>
      <c r="D10" s="15"/>
      <c r="E10" s="15"/>
      <c r="F10" s="15"/>
    </row>
    <row r="11" spans="1:6" ht="12">
      <c r="A11" s="15"/>
      <c r="B11" s="15"/>
      <c r="C11" s="15"/>
      <c r="D11" s="15"/>
      <c r="E11" s="15"/>
      <c r="F11" s="15"/>
    </row>
    <row r="12" spans="1:6" ht="12">
      <c r="A12" s="15"/>
      <c r="B12" s="28" t="s">
        <v>504</v>
      </c>
      <c r="C12" s="29" t="s">
        <v>481</v>
      </c>
      <c r="D12" s="15"/>
      <c r="E12" s="15"/>
      <c r="F12" s="15"/>
    </row>
    <row r="13" spans="1:6" ht="12">
      <c r="A13" s="15"/>
      <c r="B13" s="30" t="s">
        <v>381</v>
      </c>
      <c r="C13" s="15" t="s">
        <v>482</v>
      </c>
      <c r="D13" s="15"/>
      <c r="E13" s="15"/>
      <c r="F13" s="15"/>
    </row>
    <row r="14" spans="1:6" ht="12">
      <c r="A14" s="15"/>
      <c r="B14" s="15" t="s">
        <v>476</v>
      </c>
      <c r="C14" s="15" t="s">
        <v>100</v>
      </c>
      <c r="D14" s="15"/>
      <c r="E14" s="15"/>
      <c r="F14" s="15"/>
    </row>
    <row r="15" spans="1:6" ht="12">
      <c r="A15" s="15"/>
      <c r="B15" s="15" t="s">
        <v>477</v>
      </c>
      <c r="C15" s="15"/>
      <c r="D15" s="15"/>
      <c r="E15" s="15"/>
      <c r="F15" s="15"/>
    </row>
    <row r="16" spans="1:6" ht="12">
      <c r="A16" s="15"/>
      <c r="B16" s="15" t="s">
        <v>478</v>
      </c>
      <c r="C16" s="15"/>
      <c r="D16" s="15"/>
      <c r="E16" s="15"/>
      <c r="F16" s="15"/>
    </row>
    <row r="17" spans="1:6" ht="12">
      <c r="A17" s="15"/>
      <c r="B17" s="15" t="s">
        <v>479</v>
      </c>
      <c r="C17" s="15"/>
      <c r="D17" s="15"/>
      <c r="E17" s="15"/>
      <c r="F17" s="15"/>
    </row>
    <row r="18" spans="1:6" ht="12">
      <c r="A18" s="15"/>
      <c r="B18" s="15" t="s">
        <v>480</v>
      </c>
      <c r="C18" s="15"/>
      <c r="D18" s="15"/>
      <c r="E18" s="15"/>
      <c r="F18" s="15"/>
    </row>
    <row r="19" spans="1:6" ht="12">
      <c r="A19" s="15"/>
      <c r="B19" s="15"/>
      <c r="C19" s="15"/>
      <c r="D19" s="15"/>
      <c r="E19" s="15"/>
      <c r="F19" s="15"/>
    </row>
    <row r="20" spans="1:6" ht="12">
      <c r="A20" s="15"/>
      <c r="B20" s="15"/>
      <c r="C20" s="31" t="s">
        <v>500</v>
      </c>
      <c r="D20" s="32" t="s">
        <v>503</v>
      </c>
      <c r="E20" s="33" t="s">
        <v>641</v>
      </c>
      <c r="F20" s="34" t="s">
        <v>380</v>
      </c>
    </row>
    <row r="21" spans="1:6" ht="12">
      <c r="A21" s="15"/>
      <c r="B21" s="15"/>
      <c r="C21" s="35" t="s">
        <v>501</v>
      </c>
      <c r="D21" s="36" t="s">
        <v>502</v>
      </c>
      <c r="E21" s="202" t="s">
        <v>633</v>
      </c>
      <c r="F21" s="38"/>
    </row>
    <row r="22" spans="1:6" ht="12">
      <c r="A22" s="15"/>
      <c r="B22" s="18" t="s">
        <v>527</v>
      </c>
      <c r="C22" s="39"/>
      <c r="D22" s="39"/>
      <c r="E22" s="39"/>
      <c r="F22" s="39"/>
    </row>
    <row r="23" spans="1:6" ht="12">
      <c r="A23" s="15"/>
      <c r="B23" s="39" t="s">
        <v>354</v>
      </c>
      <c r="C23" s="19">
        <v>35</v>
      </c>
      <c r="D23" s="19"/>
      <c r="E23" s="158">
        <f>IF(F23&gt;0,IF(F23&gt;C23,"Invalid Entry",IF(F23&gt;0.7*C23,"","Red Alert")),"Red Alert")</f>
      </c>
      <c r="F23" s="8">
        <v>35</v>
      </c>
    </row>
    <row r="24" spans="1:6" ht="12">
      <c r="A24" s="15"/>
      <c r="B24" s="39" t="s">
        <v>434</v>
      </c>
      <c r="C24" s="19">
        <v>10</v>
      </c>
      <c r="D24" s="19"/>
      <c r="E24" s="158">
        <f>IF(F24&gt;0,IF(F24&gt;C24,"Invalid Entry",IF(F24&gt;0.7*C24,"","Red Alert")),"Red Alert")</f>
      </c>
      <c r="F24" s="8">
        <v>10</v>
      </c>
    </row>
    <row r="25" spans="1:6" ht="12">
      <c r="A25" s="15"/>
      <c r="B25" s="39" t="s">
        <v>435</v>
      </c>
      <c r="C25" s="19">
        <v>35</v>
      </c>
      <c r="D25" s="19"/>
      <c r="E25" s="158">
        <f>IF(F25&gt;0,IF(F25&gt;C25,"Invalid Entry",IF(F25&gt;0.7*C25,"","Red Alert")),"Red Alert")</f>
      </c>
      <c r="F25" s="8">
        <v>35</v>
      </c>
    </row>
    <row r="26" spans="1:6" ht="12">
      <c r="A26" s="15"/>
      <c r="B26" s="39" t="s">
        <v>356</v>
      </c>
      <c r="C26" s="19">
        <v>10</v>
      </c>
      <c r="D26" s="19"/>
      <c r="E26" s="158">
        <f>IF(F26&gt;0,IF(F26&gt;C26,"Invalid Entry",IF(F26&gt;0.7*C26,"","Red Alert")),"Red Alert")</f>
      </c>
      <c r="F26" s="8">
        <v>10</v>
      </c>
    </row>
    <row r="27" spans="1:6" ht="12.75" thickBot="1">
      <c r="A27" s="15"/>
      <c r="B27" s="39" t="s">
        <v>357</v>
      </c>
      <c r="C27" s="42">
        <v>10</v>
      </c>
      <c r="D27" s="19"/>
      <c r="E27" s="158">
        <f>IF(F27&gt;0,IF(F27&gt;C27,"Invalid Entry",IF(F27&gt;0.7*C27,"","Red Alert")),"Red Alert")</f>
      </c>
      <c r="F27" s="9">
        <v>10</v>
      </c>
    </row>
    <row r="28" spans="1:6" ht="12">
      <c r="A28" s="15"/>
      <c r="B28" s="64" t="s">
        <v>475</v>
      </c>
      <c r="C28" s="23">
        <f>SUM(C23:C27)</f>
        <v>100</v>
      </c>
      <c r="D28" s="130"/>
      <c r="E28" s="54" t="s">
        <v>528</v>
      </c>
      <c r="F28" s="23">
        <f>SUM(F23:F27)</f>
        <v>100</v>
      </c>
    </row>
    <row r="29" spans="1:6" ht="12">
      <c r="A29" s="15"/>
      <c r="B29" s="39"/>
      <c r="C29" s="19"/>
      <c r="D29" s="19"/>
      <c r="E29" s="19"/>
      <c r="F29" s="19"/>
    </row>
    <row r="30" spans="1:6" ht="12">
      <c r="A30" s="15"/>
      <c r="B30" s="16" t="s">
        <v>497</v>
      </c>
      <c r="C30" s="43">
        <v>100</v>
      </c>
      <c r="D30" s="19"/>
      <c r="E30" s="19"/>
      <c r="F30" s="138">
        <f>F28</f>
        <v>100</v>
      </c>
    </row>
    <row r="31" spans="1:6" ht="12">
      <c r="A31" s="15"/>
      <c r="B31" s="44" t="s">
        <v>522</v>
      </c>
      <c r="C31" s="45">
        <v>10</v>
      </c>
      <c r="D31" s="56"/>
      <c r="E31" s="19"/>
      <c r="F31" s="137">
        <f>F30/10</f>
        <v>10</v>
      </c>
    </row>
    <row r="32" spans="1:6" ht="12">
      <c r="A32" s="15"/>
      <c r="B32" s="46"/>
      <c r="C32" s="56"/>
      <c r="D32" s="56"/>
      <c r="E32" s="19"/>
      <c r="F32" s="19"/>
    </row>
    <row r="33" spans="1:6" ht="12">
      <c r="A33" s="15"/>
      <c r="B33" s="39"/>
      <c r="C33" s="19"/>
      <c r="D33" s="19"/>
      <c r="E33" s="19"/>
      <c r="F33" s="19"/>
    </row>
    <row r="34" spans="1:6" ht="12">
      <c r="A34" s="15"/>
      <c r="B34" s="39"/>
      <c r="C34" s="19"/>
      <c r="D34" s="19"/>
      <c r="E34" s="19"/>
      <c r="F34" s="19"/>
    </row>
    <row r="35" spans="1:6" ht="12">
      <c r="A35" s="15"/>
      <c r="B35" s="39"/>
      <c r="C35" s="19"/>
      <c r="D35" s="19"/>
      <c r="E35" s="19"/>
      <c r="F35" s="19"/>
    </row>
    <row r="36" spans="1:6" ht="12">
      <c r="A36" s="15"/>
      <c r="B36" s="51"/>
      <c r="C36" s="51"/>
      <c r="D36" s="51"/>
      <c r="E36" s="51"/>
      <c r="F36" s="51"/>
    </row>
    <row r="37" spans="2:6" ht="12">
      <c r="B37" s="4"/>
      <c r="C37" s="4"/>
      <c r="D37" s="4"/>
      <c r="E37" s="4"/>
      <c r="F37" s="4"/>
    </row>
    <row r="38" spans="2:6" ht="12">
      <c r="B38" s="4"/>
      <c r="C38" s="4"/>
      <c r="D38" s="4"/>
      <c r="E38" s="4"/>
      <c r="F38" s="4"/>
    </row>
    <row r="39" spans="2:6" ht="12">
      <c r="B39" s="4"/>
      <c r="C39" s="4"/>
      <c r="D39" s="4"/>
      <c r="E39" s="4"/>
      <c r="F39" s="4"/>
    </row>
    <row r="40" spans="2:6" ht="12">
      <c r="B40" s="4"/>
      <c r="C40" s="4"/>
      <c r="D40" s="4"/>
      <c r="E40" s="4"/>
      <c r="F40" s="4"/>
    </row>
    <row r="41" spans="2:6" ht="12">
      <c r="B41" s="4"/>
      <c r="C41" s="4"/>
      <c r="D41" s="4"/>
      <c r="E41" s="4"/>
      <c r="F41" s="4"/>
    </row>
    <row r="42" spans="2:6" ht="12">
      <c r="B42" s="4"/>
      <c r="C42" s="4"/>
      <c r="D42" s="4"/>
      <c r="E42" s="4"/>
      <c r="F42" s="4"/>
    </row>
    <row r="43" spans="2:6" ht="12">
      <c r="B43" s="3"/>
      <c r="C43" s="3"/>
      <c r="D43" s="4"/>
      <c r="E43" s="4"/>
      <c r="F43" s="4"/>
    </row>
    <row r="44" spans="2:6" ht="12">
      <c r="B44" s="4"/>
      <c r="C44" s="4"/>
      <c r="D44" s="4"/>
      <c r="E44" s="4"/>
      <c r="F44" s="4"/>
    </row>
    <row r="45" spans="2:6" ht="12">
      <c r="B45" s="4"/>
      <c r="C45" s="4"/>
      <c r="D45" s="4"/>
      <c r="E45" s="4"/>
      <c r="F45" s="4"/>
    </row>
    <row r="46" spans="2:6" ht="12">
      <c r="B46" s="4"/>
      <c r="C46" s="4"/>
      <c r="D46" s="4"/>
      <c r="E46" s="4"/>
      <c r="F46" s="4"/>
    </row>
    <row r="47" spans="2:6" ht="12">
      <c r="B47" s="4"/>
      <c r="C47" s="4"/>
      <c r="D47" s="4"/>
      <c r="E47" s="4"/>
      <c r="F47" s="4"/>
    </row>
    <row r="48" spans="2:6" ht="12">
      <c r="B48" s="4"/>
      <c r="C48" s="4"/>
      <c r="D48" s="4"/>
      <c r="E48" s="4"/>
      <c r="F48" s="4"/>
    </row>
    <row r="49" spans="2:6" ht="12">
      <c r="B49" s="4"/>
      <c r="C49" s="4"/>
      <c r="D49" s="4"/>
      <c r="E49" s="4"/>
      <c r="F49" s="4"/>
    </row>
    <row r="50" spans="2:6" ht="12">
      <c r="B50" s="4"/>
      <c r="C50" s="4"/>
      <c r="D50" s="4"/>
      <c r="E50" s="4"/>
      <c r="F50" s="4"/>
    </row>
    <row r="51" spans="2:6" ht="12">
      <c r="B51" s="4"/>
      <c r="C51" s="4"/>
      <c r="D51" s="4"/>
      <c r="E51" s="4"/>
      <c r="F51" s="4"/>
    </row>
    <row r="52" spans="2:6" ht="12">
      <c r="B52" s="4"/>
      <c r="C52" s="4"/>
      <c r="D52" s="4"/>
      <c r="E52" s="4"/>
      <c r="F52" s="4"/>
    </row>
    <row r="53" spans="2:6" ht="12">
      <c r="B53" s="4"/>
      <c r="C53" s="4"/>
      <c r="D53" s="4"/>
      <c r="E53" s="4"/>
      <c r="F53" s="4"/>
    </row>
    <row r="54" spans="2:6" ht="12">
      <c r="B54" s="4"/>
      <c r="C54" s="4"/>
      <c r="D54" s="4"/>
      <c r="E54" s="4"/>
      <c r="F54" s="4"/>
    </row>
    <row r="55" spans="2:6" ht="12">
      <c r="B55" s="4"/>
      <c r="C55" s="4"/>
      <c r="D55" s="4"/>
      <c r="E55" s="4"/>
      <c r="F55" s="4"/>
    </row>
    <row r="56" spans="2:6" ht="12">
      <c r="B56" s="4"/>
      <c r="C56" s="4"/>
      <c r="D56" s="4"/>
      <c r="E56" s="4"/>
      <c r="F56" s="4"/>
    </row>
    <row r="57" spans="2:6" ht="12">
      <c r="B57" s="4"/>
      <c r="C57" s="4"/>
      <c r="D57" s="4"/>
      <c r="E57" s="4"/>
      <c r="F57" s="4"/>
    </row>
    <row r="58" spans="2:6" ht="12">
      <c r="B58" s="4"/>
      <c r="C58" s="4"/>
      <c r="D58" s="4"/>
      <c r="E58" s="4"/>
      <c r="F58" s="4"/>
    </row>
    <row r="59" spans="2:6" ht="12">
      <c r="B59" s="3"/>
      <c r="C59" s="3"/>
      <c r="D59" s="4"/>
      <c r="E59" s="4"/>
      <c r="F59" s="4"/>
    </row>
    <row r="60" spans="2:6" ht="12">
      <c r="B60" s="4"/>
      <c r="C60" s="4"/>
      <c r="D60" s="4"/>
      <c r="E60" s="4"/>
      <c r="F60" s="4"/>
    </row>
    <row r="61" spans="2:6" ht="12">
      <c r="B61" s="4"/>
      <c r="C61" s="4"/>
      <c r="D61" s="4"/>
      <c r="E61" s="4"/>
      <c r="F61" s="4"/>
    </row>
    <row r="62" spans="2:6" ht="12">
      <c r="B62" s="4"/>
      <c r="C62" s="4"/>
      <c r="D62" s="4"/>
      <c r="E62" s="4"/>
      <c r="F62" s="4"/>
    </row>
    <row r="63" spans="2:6" ht="12">
      <c r="B63" s="4"/>
      <c r="C63" s="4"/>
      <c r="D63" s="4"/>
      <c r="E63" s="4"/>
      <c r="F63" s="4"/>
    </row>
    <row r="64" spans="2:6" ht="12">
      <c r="B64" s="4"/>
      <c r="C64" s="4"/>
      <c r="D64" s="4"/>
      <c r="E64" s="4"/>
      <c r="F64" s="4"/>
    </row>
    <row r="65" spans="2:6" ht="12">
      <c r="B65" s="4"/>
      <c r="C65" s="4"/>
      <c r="D65" s="4"/>
      <c r="E65" s="4"/>
      <c r="F65" s="4"/>
    </row>
    <row r="66" spans="2:6" ht="12">
      <c r="B66" s="4"/>
      <c r="C66" s="4"/>
      <c r="D66" s="4"/>
      <c r="E66" s="4"/>
      <c r="F66" s="4"/>
    </row>
    <row r="67" spans="2:6" ht="12">
      <c r="B67" s="3"/>
      <c r="C67" s="3"/>
      <c r="D67" s="4"/>
      <c r="E67" s="4"/>
      <c r="F67" s="4"/>
    </row>
    <row r="68" spans="2:6" ht="12">
      <c r="B68" s="4"/>
      <c r="C68" s="4"/>
      <c r="D68" s="4"/>
      <c r="E68" s="4"/>
      <c r="F68" s="4"/>
    </row>
    <row r="69" spans="2:6" ht="12">
      <c r="B69" s="3"/>
      <c r="C69" s="3"/>
      <c r="D69" s="4"/>
      <c r="E69" s="4"/>
      <c r="F69" s="4"/>
    </row>
    <row r="70" spans="2:6" ht="12">
      <c r="B70" s="4"/>
      <c r="C70" s="3"/>
      <c r="D70" s="4"/>
      <c r="E70" s="4"/>
      <c r="F70" s="4"/>
    </row>
    <row r="71" spans="2:6" ht="12">
      <c r="B71" s="4"/>
      <c r="C71" s="4"/>
      <c r="D71" s="4"/>
      <c r="E71" s="4"/>
      <c r="F71" s="4"/>
    </row>
    <row r="72" spans="2:6" ht="12">
      <c r="B72" s="4"/>
      <c r="C72" s="4"/>
      <c r="D72" s="4"/>
      <c r="E72" s="4"/>
      <c r="F72" s="4"/>
    </row>
    <row r="73" spans="2:6" ht="12">
      <c r="B73" s="5"/>
      <c r="C73" s="4"/>
      <c r="D73" s="4"/>
      <c r="E73" s="4"/>
      <c r="F73" s="4"/>
    </row>
    <row r="74" ht="12">
      <c r="B74" s="1"/>
    </row>
  </sheetData>
  <sheetProtection password="DC32" sheet="1" objects="1" scenarios="1" selectLockedCells="1"/>
  <mergeCells count="4">
    <mergeCell ref="C3:D3"/>
    <mergeCell ref="C2:D2"/>
    <mergeCell ref="C4:D4"/>
    <mergeCell ref="C5:D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6"/>
  <sheetViews>
    <sheetView zoomScale="150" zoomScaleNormal="150" workbookViewId="0" topLeftCell="A1">
      <selection activeCell="F36" sqref="F36"/>
    </sheetView>
  </sheetViews>
  <sheetFormatPr defaultColWidth="8.8515625" defaultRowHeight="12.75"/>
  <cols>
    <col min="1" max="1" width="3.00390625" style="0" customWidth="1"/>
    <col min="2" max="2" width="39.7109375" style="0" customWidth="1"/>
    <col min="3" max="3" width="9.28125" style="0" customWidth="1"/>
    <col min="4" max="4" width="11.00390625" style="0" customWidth="1"/>
    <col min="5" max="5" width="17.00390625" style="0" customWidth="1"/>
    <col min="6" max="6" width="12.140625" style="0" customWidth="1"/>
  </cols>
  <sheetData>
    <row r="1" spans="1:7" ht="12">
      <c r="A1" s="15"/>
      <c r="B1" s="15"/>
      <c r="C1" s="15"/>
      <c r="D1" s="15"/>
      <c r="E1" s="15"/>
      <c r="F1" s="15"/>
      <c r="G1" s="15"/>
    </row>
    <row r="2" spans="1:7" ht="12">
      <c r="A2" s="15"/>
      <c r="B2" s="16" t="s">
        <v>374</v>
      </c>
      <c r="C2" s="286">
        <f>'Area 1'!C2:D2</f>
        <v>0</v>
      </c>
      <c r="D2" s="287"/>
      <c r="E2" s="18" t="s">
        <v>375</v>
      </c>
      <c r="F2" s="129">
        <f>'Area 1'!F2:H2</f>
        <v>0</v>
      </c>
      <c r="G2" s="15"/>
    </row>
    <row r="3" spans="1:7" ht="12">
      <c r="A3" s="15"/>
      <c r="B3" s="16" t="s">
        <v>625</v>
      </c>
      <c r="C3" s="286">
        <f>'Area 1'!C3:D3</f>
        <v>0</v>
      </c>
      <c r="D3" s="287"/>
      <c r="E3" s="18" t="s">
        <v>376</v>
      </c>
      <c r="F3" s="129">
        <f>'Area 1'!F3:H3</f>
        <v>0</v>
      </c>
      <c r="G3" s="15"/>
    </row>
    <row r="4" spans="1:7" ht="12.75" thickBot="1">
      <c r="A4" s="15"/>
      <c r="B4" s="20" t="s">
        <v>377</v>
      </c>
      <c r="C4" s="286">
        <f>'Area 1'!C4:D4</f>
        <v>0</v>
      </c>
      <c r="D4" s="287"/>
      <c r="E4" s="21" t="s">
        <v>512</v>
      </c>
      <c r="F4" s="22" t="s">
        <v>513</v>
      </c>
      <c r="G4" s="15"/>
    </row>
    <row r="5" spans="1:7" ht="12">
      <c r="A5" s="15"/>
      <c r="B5" s="18" t="s">
        <v>378</v>
      </c>
      <c r="C5" s="286">
        <f>'Area 1'!C5:D5</f>
        <v>0</v>
      </c>
      <c r="D5" s="287"/>
      <c r="E5" s="23">
        <f>F39</f>
        <v>150</v>
      </c>
      <c r="F5" s="24">
        <f>F40</f>
        <v>15</v>
      </c>
      <c r="G5" s="15"/>
    </row>
    <row r="6" spans="1:7" ht="12">
      <c r="A6" s="15"/>
      <c r="B6" s="15"/>
      <c r="C6" s="15"/>
      <c r="D6" s="15"/>
      <c r="E6" s="15"/>
      <c r="F6" s="15"/>
      <c r="G6" s="15"/>
    </row>
    <row r="7" spans="1:7" ht="18">
      <c r="A7" s="15"/>
      <c r="B7" s="26" t="s">
        <v>398</v>
      </c>
      <c r="C7" s="15"/>
      <c r="D7" s="15"/>
      <c r="E7" s="15"/>
      <c r="F7" s="15"/>
      <c r="G7" s="15"/>
    </row>
    <row r="8" spans="1:7" ht="18">
      <c r="A8" s="15"/>
      <c r="B8" s="26" t="s">
        <v>358</v>
      </c>
      <c r="C8" s="15"/>
      <c r="D8" s="15"/>
      <c r="E8" s="15"/>
      <c r="F8" s="15"/>
      <c r="G8" s="15"/>
    </row>
    <row r="9" spans="1:7" ht="12">
      <c r="A9" s="15"/>
      <c r="B9" s="48" t="s">
        <v>443</v>
      </c>
      <c r="C9" s="15"/>
      <c r="D9" s="15"/>
      <c r="E9" s="15"/>
      <c r="F9" s="15"/>
      <c r="G9" s="15"/>
    </row>
    <row r="10" spans="1:7" ht="12">
      <c r="A10" s="15"/>
      <c r="B10" s="48" t="s">
        <v>360</v>
      </c>
      <c r="C10" s="15"/>
      <c r="D10" s="15"/>
      <c r="E10" s="15"/>
      <c r="F10" s="15"/>
      <c r="G10" s="15"/>
    </row>
    <row r="11" spans="1:7" ht="12">
      <c r="A11" s="15"/>
      <c r="B11" s="15" t="s">
        <v>361</v>
      </c>
      <c r="C11" s="15"/>
      <c r="D11" s="15"/>
      <c r="E11" s="15"/>
      <c r="F11" s="15"/>
      <c r="G11" s="15"/>
    </row>
    <row r="12" spans="1:7" ht="12">
      <c r="A12" s="15"/>
      <c r="B12" s="15"/>
      <c r="C12" s="15"/>
      <c r="D12" s="15"/>
      <c r="E12" s="15"/>
      <c r="F12" s="15"/>
      <c r="G12" s="15"/>
    </row>
    <row r="13" spans="1:7" ht="12">
      <c r="A13" s="15"/>
      <c r="B13" s="28" t="s">
        <v>504</v>
      </c>
      <c r="C13" s="29" t="s">
        <v>481</v>
      </c>
      <c r="D13" s="15"/>
      <c r="E13" s="15"/>
      <c r="F13" s="15"/>
      <c r="G13" s="15"/>
    </row>
    <row r="14" spans="1:7" ht="12">
      <c r="A14" s="15"/>
      <c r="B14" s="30" t="s">
        <v>381</v>
      </c>
      <c r="C14" s="15" t="s">
        <v>482</v>
      </c>
      <c r="D14" s="15"/>
      <c r="E14" s="15"/>
      <c r="F14" s="15"/>
      <c r="G14" s="15"/>
    </row>
    <row r="15" spans="1:7" ht="12">
      <c r="A15" s="15"/>
      <c r="B15" s="15" t="s">
        <v>476</v>
      </c>
      <c r="C15" s="15" t="s">
        <v>100</v>
      </c>
      <c r="D15" s="15"/>
      <c r="E15" s="15"/>
      <c r="F15" s="15"/>
      <c r="G15" s="15"/>
    </row>
    <row r="16" spans="1:7" ht="12">
      <c r="A16" s="15"/>
      <c r="B16" s="15" t="s">
        <v>477</v>
      </c>
      <c r="C16" s="15"/>
      <c r="D16" s="15"/>
      <c r="E16" s="15"/>
      <c r="F16" s="15"/>
      <c r="G16" s="15"/>
    </row>
    <row r="17" spans="1:7" ht="12">
      <c r="A17" s="15"/>
      <c r="B17" s="15" t="s">
        <v>478</v>
      </c>
      <c r="C17" s="15"/>
      <c r="D17" s="15"/>
      <c r="E17" s="15"/>
      <c r="F17" s="15"/>
      <c r="G17" s="15"/>
    </row>
    <row r="18" spans="1:7" ht="12">
      <c r="A18" s="15"/>
      <c r="B18" s="15" t="s">
        <v>479</v>
      </c>
      <c r="C18" s="15"/>
      <c r="D18" s="15"/>
      <c r="E18" s="15"/>
      <c r="F18" s="15"/>
      <c r="G18" s="15"/>
    </row>
    <row r="19" spans="1:7" ht="12">
      <c r="A19" s="15"/>
      <c r="B19" s="15" t="s">
        <v>480</v>
      </c>
      <c r="C19" s="15"/>
      <c r="D19" s="15"/>
      <c r="E19" s="15"/>
      <c r="F19" s="15"/>
      <c r="G19" s="15"/>
    </row>
    <row r="20" spans="1:7" ht="12">
      <c r="A20" s="15"/>
      <c r="B20" s="15"/>
      <c r="C20" s="15"/>
      <c r="D20" s="15"/>
      <c r="E20" s="15"/>
      <c r="F20" s="15"/>
      <c r="G20" s="15"/>
    </row>
    <row r="21" spans="1:7" ht="12">
      <c r="A21" s="15"/>
      <c r="B21" s="15"/>
      <c r="C21" s="31" t="s">
        <v>500</v>
      </c>
      <c r="D21" s="32" t="s">
        <v>503</v>
      </c>
      <c r="E21" s="33" t="s">
        <v>641</v>
      </c>
      <c r="F21" s="34" t="s">
        <v>380</v>
      </c>
      <c r="G21" s="15"/>
    </row>
    <row r="22" spans="1:7" ht="12">
      <c r="A22" s="15"/>
      <c r="B22" s="15"/>
      <c r="C22" s="35" t="s">
        <v>501</v>
      </c>
      <c r="D22" s="36" t="s">
        <v>502</v>
      </c>
      <c r="E22" s="202" t="s">
        <v>633</v>
      </c>
      <c r="F22" s="38"/>
      <c r="G22" s="15"/>
    </row>
    <row r="23" spans="1:7" ht="12">
      <c r="A23" s="15"/>
      <c r="B23" s="18" t="s">
        <v>529</v>
      </c>
      <c r="C23" s="19"/>
      <c r="D23" s="19"/>
      <c r="E23" s="19"/>
      <c r="F23" s="19"/>
      <c r="G23" s="15"/>
    </row>
    <row r="24" spans="1:7" ht="12">
      <c r="A24" s="15"/>
      <c r="B24" s="39" t="s">
        <v>362</v>
      </c>
      <c r="C24" s="19">
        <v>20</v>
      </c>
      <c r="D24" s="19"/>
      <c r="E24" s="158">
        <f>IF(F24&gt;0,IF(F24&gt;C24,"Invalid Entry",IF(F24&gt;0.7*C24,"","Red Alert")),"Red Alert")</f>
      </c>
      <c r="F24" s="8">
        <v>20</v>
      </c>
      <c r="G24" s="15"/>
    </row>
    <row r="25" spans="1:7" ht="12">
      <c r="A25" s="15"/>
      <c r="B25" s="39" t="s">
        <v>363</v>
      </c>
      <c r="C25" s="19">
        <v>10</v>
      </c>
      <c r="D25" s="19"/>
      <c r="E25" s="158">
        <f aca="true" t="shared" si="0" ref="E25:E30">IF(F25&gt;0,IF(F25&gt;C25,"Invalid Entry",IF(F25&gt;0.7*C25,"","Red Alert")),"Red Alert")</f>
      </c>
      <c r="F25" s="8">
        <v>10</v>
      </c>
      <c r="G25" s="15"/>
    </row>
    <row r="26" spans="1:7" ht="12">
      <c r="A26" s="15"/>
      <c r="B26" s="39" t="s">
        <v>364</v>
      </c>
      <c r="C26" s="19">
        <v>15</v>
      </c>
      <c r="D26" s="19"/>
      <c r="E26" s="158">
        <f t="shared" si="0"/>
      </c>
      <c r="F26" s="8">
        <v>15</v>
      </c>
      <c r="G26" s="15"/>
    </row>
    <row r="27" spans="1:7" ht="12">
      <c r="A27" s="15"/>
      <c r="B27" s="39" t="s">
        <v>365</v>
      </c>
      <c r="C27" s="19">
        <v>10</v>
      </c>
      <c r="D27" s="19"/>
      <c r="E27" s="158">
        <f t="shared" si="0"/>
      </c>
      <c r="F27" s="8">
        <v>10</v>
      </c>
      <c r="G27" s="15"/>
    </row>
    <row r="28" spans="1:7" ht="12">
      <c r="A28" s="15"/>
      <c r="B28" s="39" t="s">
        <v>366</v>
      </c>
      <c r="C28" s="19">
        <v>25</v>
      </c>
      <c r="D28" s="19"/>
      <c r="E28" s="158">
        <f t="shared" si="0"/>
      </c>
      <c r="F28" s="8">
        <v>25</v>
      </c>
      <c r="G28" s="15"/>
    </row>
    <row r="29" spans="1:7" ht="12">
      <c r="A29" s="15"/>
      <c r="B29" s="39" t="s">
        <v>367</v>
      </c>
      <c r="C29" s="19">
        <v>10</v>
      </c>
      <c r="D29" s="19"/>
      <c r="E29" s="158">
        <f t="shared" si="0"/>
      </c>
      <c r="F29" s="8">
        <v>10</v>
      </c>
      <c r="G29" s="15"/>
    </row>
    <row r="30" spans="1:7" ht="12.75" thickBot="1">
      <c r="A30" s="15"/>
      <c r="B30" s="39" t="s">
        <v>368</v>
      </c>
      <c r="C30" s="42">
        <v>10</v>
      </c>
      <c r="D30" s="19"/>
      <c r="E30" s="158">
        <f t="shared" si="0"/>
      </c>
      <c r="F30" s="9">
        <v>10</v>
      </c>
      <c r="G30" s="15"/>
    </row>
    <row r="31" spans="1:7" ht="12">
      <c r="A31" s="15"/>
      <c r="B31" s="54" t="s">
        <v>369</v>
      </c>
      <c r="C31" s="23">
        <v>100</v>
      </c>
      <c r="D31" s="19"/>
      <c r="E31" s="54" t="s">
        <v>528</v>
      </c>
      <c r="F31" s="23">
        <f>SUM(F24:F30)</f>
        <v>100</v>
      </c>
      <c r="G31" s="15"/>
    </row>
    <row r="32" spans="1:7" ht="12">
      <c r="A32" s="15"/>
      <c r="B32" s="39"/>
      <c r="C32" s="19"/>
      <c r="D32" s="19"/>
      <c r="E32" s="19"/>
      <c r="F32" s="19"/>
      <c r="G32" s="15"/>
    </row>
    <row r="33" spans="1:7" ht="12">
      <c r="A33" s="15"/>
      <c r="B33" s="16" t="s">
        <v>530</v>
      </c>
      <c r="C33" s="19"/>
      <c r="D33" s="19"/>
      <c r="E33" s="19"/>
      <c r="F33" s="19"/>
      <c r="G33" s="15"/>
    </row>
    <row r="34" spans="1:7" ht="12">
      <c r="A34" s="15"/>
      <c r="B34" s="39" t="s">
        <v>307</v>
      </c>
      <c r="C34" s="19">
        <v>15</v>
      </c>
      <c r="D34" s="19"/>
      <c r="E34" s="158">
        <f>IF(F34&gt;0,IF(F34&gt;C34,"Invalid Entry",IF(F34&gt;0.7*C34,"","Red Alert")),"Red Alert")</f>
      </c>
      <c r="F34" s="8">
        <v>15</v>
      </c>
      <c r="G34" s="15"/>
    </row>
    <row r="35" spans="1:7" ht="12">
      <c r="A35" s="15"/>
      <c r="B35" s="39" t="s">
        <v>308</v>
      </c>
      <c r="C35" s="19">
        <v>20</v>
      </c>
      <c r="D35" s="19"/>
      <c r="E35" s="158">
        <f>IF(F35&gt;0,IF(F35&gt;C35,"Invalid Entry",IF(F35&gt;0.7*C35,"","Red Alert")),"Red Alert")</f>
      </c>
      <c r="F35" s="8">
        <v>20</v>
      </c>
      <c r="G35" s="15"/>
    </row>
    <row r="36" spans="1:7" ht="12.75" thickBot="1">
      <c r="A36" s="15"/>
      <c r="B36" s="39" t="s">
        <v>309</v>
      </c>
      <c r="C36" s="42">
        <v>15</v>
      </c>
      <c r="D36" s="19"/>
      <c r="E36" s="158">
        <f>IF(F36&gt;0,IF(F36&gt;C36,"Invalid Entry",IF(F36&gt;0.7*C36,"","Red Alert")),"Red Alert")</f>
      </c>
      <c r="F36" s="9">
        <v>15</v>
      </c>
      <c r="G36" s="15"/>
    </row>
    <row r="37" spans="1:7" ht="12">
      <c r="A37" s="15"/>
      <c r="B37" s="54" t="s">
        <v>417</v>
      </c>
      <c r="C37" s="23">
        <v>50</v>
      </c>
      <c r="D37" s="19"/>
      <c r="E37" s="54" t="s">
        <v>528</v>
      </c>
      <c r="F37" s="23">
        <f>SUM(F34:F36)</f>
        <v>50</v>
      </c>
      <c r="G37" s="15"/>
    </row>
    <row r="38" spans="1:7" ht="12">
      <c r="A38" s="15"/>
      <c r="B38" s="39"/>
      <c r="C38" s="19"/>
      <c r="D38" s="19"/>
      <c r="E38" s="19"/>
      <c r="F38" s="19"/>
      <c r="G38" s="15"/>
    </row>
    <row r="39" spans="1:7" ht="12">
      <c r="A39" s="15"/>
      <c r="B39" s="16" t="s">
        <v>497</v>
      </c>
      <c r="C39" s="43">
        <v>150</v>
      </c>
      <c r="D39" s="43"/>
      <c r="E39" s="43"/>
      <c r="F39" s="138">
        <f>F31+F37</f>
        <v>150</v>
      </c>
      <c r="G39" s="15"/>
    </row>
    <row r="40" spans="1:7" ht="12">
      <c r="A40" s="15"/>
      <c r="B40" s="44" t="s">
        <v>522</v>
      </c>
      <c r="C40" s="45">
        <v>15</v>
      </c>
      <c r="D40" s="45"/>
      <c r="E40" s="45"/>
      <c r="F40" s="137">
        <f>F39/10</f>
        <v>15</v>
      </c>
      <c r="G40" s="15"/>
    </row>
    <row r="41" spans="1:7" ht="12">
      <c r="A41" s="15"/>
      <c r="B41" s="16"/>
      <c r="C41" s="43"/>
      <c r="D41" s="19"/>
      <c r="E41" s="19"/>
      <c r="F41" s="19"/>
      <c r="G41" s="15"/>
    </row>
    <row r="42" spans="1:7" ht="12">
      <c r="A42" s="15"/>
      <c r="B42" s="51"/>
      <c r="C42" s="51"/>
      <c r="D42" s="51"/>
      <c r="E42" s="51"/>
      <c r="F42" s="51"/>
      <c r="G42" s="15"/>
    </row>
    <row r="43" spans="1:7" ht="12">
      <c r="A43" s="15"/>
      <c r="B43" s="51"/>
      <c r="C43" s="51"/>
      <c r="D43" s="51"/>
      <c r="E43" s="51"/>
      <c r="F43" s="51"/>
      <c r="G43" s="15"/>
    </row>
    <row r="44" spans="1:6" ht="12">
      <c r="A44" s="15"/>
      <c r="B44" s="51"/>
      <c r="C44" s="51"/>
      <c r="D44" s="51"/>
      <c r="E44" s="51"/>
      <c r="F44" s="51"/>
    </row>
    <row r="45" spans="2:6" ht="12">
      <c r="B45" s="4"/>
      <c r="C45" s="4"/>
      <c r="D45" s="4"/>
      <c r="E45" s="4"/>
      <c r="F45" s="4"/>
    </row>
    <row r="46" spans="2:6" ht="12">
      <c r="B46" s="4"/>
      <c r="C46" s="4"/>
      <c r="D46" s="4"/>
      <c r="E46" s="4"/>
      <c r="F46" s="4"/>
    </row>
    <row r="47" spans="2:6" ht="12">
      <c r="B47" s="4"/>
      <c r="C47" s="4"/>
      <c r="D47" s="4"/>
      <c r="E47" s="4"/>
      <c r="F47" s="4"/>
    </row>
    <row r="48" spans="2:6" ht="12">
      <c r="B48" s="4"/>
      <c r="C48" s="4"/>
      <c r="D48" s="4"/>
      <c r="E48" s="4"/>
      <c r="F48" s="4"/>
    </row>
    <row r="49" spans="2:6" ht="12">
      <c r="B49" s="3"/>
      <c r="C49" s="3"/>
      <c r="D49" s="4"/>
      <c r="E49" s="4"/>
      <c r="F49" s="4"/>
    </row>
    <row r="50" spans="2:6" ht="12">
      <c r="B50" s="4"/>
      <c r="C50" s="4"/>
      <c r="D50" s="4"/>
      <c r="E50" s="4"/>
      <c r="F50" s="4"/>
    </row>
    <row r="51" spans="2:6" ht="12">
      <c r="B51" s="4"/>
      <c r="C51" s="4"/>
      <c r="D51" s="4"/>
      <c r="E51" s="4"/>
      <c r="F51" s="4"/>
    </row>
    <row r="52" spans="2:6" ht="12">
      <c r="B52" s="4"/>
      <c r="C52" s="4"/>
      <c r="D52" s="4"/>
      <c r="E52" s="4"/>
      <c r="F52" s="4"/>
    </row>
    <row r="53" spans="2:6" ht="12">
      <c r="B53" s="4"/>
      <c r="C53" s="4"/>
      <c r="D53" s="4"/>
      <c r="E53" s="4"/>
      <c r="F53" s="4"/>
    </row>
    <row r="54" spans="2:6" ht="12">
      <c r="B54" s="4"/>
      <c r="C54" s="4"/>
      <c r="D54" s="4"/>
      <c r="E54" s="4"/>
      <c r="F54" s="4"/>
    </row>
    <row r="55" spans="2:6" ht="12">
      <c r="B55" s="4"/>
      <c r="C55" s="4"/>
      <c r="D55" s="4"/>
      <c r="E55" s="4"/>
      <c r="F55" s="4"/>
    </row>
    <row r="56" spans="2:6" ht="12">
      <c r="B56" s="4"/>
      <c r="C56" s="4"/>
      <c r="D56" s="4"/>
      <c r="E56" s="4"/>
      <c r="F56" s="4"/>
    </row>
    <row r="57" spans="2:6" ht="12">
      <c r="B57" s="3"/>
      <c r="C57" s="3"/>
      <c r="D57" s="4"/>
      <c r="E57" s="4"/>
      <c r="F57" s="4"/>
    </row>
    <row r="58" spans="2:6" ht="12">
      <c r="B58" s="4"/>
      <c r="C58" s="4"/>
      <c r="D58" s="4"/>
      <c r="E58" s="4"/>
      <c r="F58" s="4"/>
    </row>
    <row r="59" spans="2:6" ht="12">
      <c r="B59" s="3"/>
      <c r="C59" s="3"/>
      <c r="D59" s="4"/>
      <c r="E59" s="4"/>
      <c r="F59" s="4"/>
    </row>
    <row r="60" spans="2:6" ht="12">
      <c r="B60" s="4"/>
      <c r="C60" s="3"/>
      <c r="D60" s="4"/>
      <c r="E60" s="4"/>
      <c r="F60" s="4"/>
    </row>
    <row r="61" spans="2:6" ht="12">
      <c r="B61" s="4"/>
      <c r="C61" s="4"/>
      <c r="D61" s="4"/>
      <c r="E61" s="4"/>
      <c r="F61" s="4"/>
    </row>
    <row r="62" spans="2:6" ht="12">
      <c r="B62" s="4"/>
      <c r="C62" s="4"/>
      <c r="D62" s="4"/>
      <c r="E62" s="4"/>
      <c r="F62" s="4"/>
    </row>
    <row r="63" spans="2:6" ht="12">
      <c r="B63" s="5"/>
      <c r="C63" s="4"/>
      <c r="D63" s="4"/>
      <c r="E63" s="4"/>
      <c r="F63" s="4"/>
    </row>
    <row r="64" spans="2:6" ht="12">
      <c r="B64" s="6"/>
      <c r="C64" s="4"/>
      <c r="D64" s="4"/>
      <c r="E64" s="4"/>
      <c r="F64" s="4"/>
    </row>
    <row r="65" spans="2:6" ht="12">
      <c r="B65" s="4"/>
      <c r="C65" s="4"/>
      <c r="D65" s="4"/>
      <c r="E65" s="4"/>
      <c r="F65" s="4"/>
    </row>
    <row r="66" spans="2:6" ht="12">
      <c r="B66" s="4"/>
      <c r="C66" s="4"/>
      <c r="D66" s="4"/>
      <c r="E66" s="4"/>
      <c r="F66" s="4"/>
    </row>
  </sheetData>
  <sheetProtection password="DC32" sheet="1" objects="1" scenarios="1" selectLockedCells="1"/>
  <mergeCells count="4">
    <mergeCell ref="C2:D2"/>
    <mergeCell ref="C3:D3"/>
    <mergeCell ref="C4:D4"/>
    <mergeCell ref="C5:D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7"/>
  <sheetViews>
    <sheetView zoomScale="150" zoomScaleNormal="150" workbookViewId="0" topLeftCell="A1">
      <selection activeCell="F24" sqref="F24"/>
    </sheetView>
  </sheetViews>
  <sheetFormatPr defaultColWidth="8.8515625" defaultRowHeight="12.75"/>
  <cols>
    <col min="1" max="1" width="3.00390625" style="0" customWidth="1"/>
    <col min="2" max="2" width="39.7109375" style="0" customWidth="1"/>
    <col min="3" max="3" width="9.28125" style="0" customWidth="1"/>
    <col min="4" max="4" width="10.421875" style="0" customWidth="1"/>
    <col min="5" max="5" width="17.140625" style="0" customWidth="1"/>
    <col min="6" max="6" width="12.140625" style="0" customWidth="1"/>
  </cols>
  <sheetData>
    <row r="1" spans="1:6" ht="12">
      <c r="A1" s="15"/>
      <c r="B1" s="15"/>
      <c r="C1" s="15"/>
      <c r="D1" s="15"/>
      <c r="E1" s="15"/>
      <c r="F1" s="15"/>
    </row>
    <row r="2" spans="1:6" ht="12">
      <c r="A2" s="15"/>
      <c r="B2" s="16" t="s">
        <v>374</v>
      </c>
      <c r="C2" s="286">
        <f>'Area 1'!C2:D2</f>
        <v>0</v>
      </c>
      <c r="D2" s="287"/>
      <c r="E2" s="18" t="s">
        <v>375</v>
      </c>
      <c r="F2" s="129">
        <f>'Area 1'!F2:H2</f>
        <v>0</v>
      </c>
    </row>
    <row r="3" spans="1:6" ht="12">
      <c r="A3" s="15"/>
      <c r="B3" s="16" t="s">
        <v>625</v>
      </c>
      <c r="C3" s="286">
        <f>'Area 1'!C3:D3</f>
        <v>0</v>
      </c>
      <c r="D3" s="287"/>
      <c r="E3" s="18" t="s">
        <v>376</v>
      </c>
      <c r="F3" s="129">
        <f>'Area 1'!F3:H3</f>
        <v>0</v>
      </c>
    </row>
    <row r="4" spans="1:6" ht="12.75" thickBot="1">
      <c r="A4" s="15"/>
      <c r="B4" s="20" t="s">
        <v>377</v>
      </c>
      <c r="C4" s="286">
        <f>'Area 1'!C4:D4</f>
        <v>0</v>
      </c>
      <c r="D4" s="287"/>
      <c r="E4" s="21" t="s">
        <v>512</v>
      </c>
      <c r="F4" s="22" t="s">
        <v>513</v>
      </c>
    </row>
    <row r="5" spans="1:6" ht="12">
      <c r="A5" s="15"/>
      <c r="B5" s="18" t="s">
        <v>378</v>
      </c>
      <c r="C5" s="286">
        <f>'Area 1'!C5:D5</f>
        <v>0</v>
      </c>
      <c r="D5" s="287"/>
      <c r="E5" s="23">
        <f>F37</f>
        <v>150</v>
      </c>
      <c r="F5" s="24">
        <f>F38</f>
        <v>15</v>
      </c>
    </row>
    <row r="6" spans="1:6" ht="12">
      <c r="A6" s="15"/>
      <c r="B6" s="15"/>
      <c r="C6" s="15"/>
      <c r="D6" s="15"/>
      <c r="E6" s="15"/>
      <c r="F6" s="15"/>
    </row>
    <row r="7" spans="1:6" ht="18">
      <c r="A7" s="15"/>
      <c r="B7" s="26" t="s">
        <v>398</v>
      </c>
      <c r="C7" s="15"/>
      <c r="D7" s="15"/>
      <c r="E7" s="15"/>
      <c r="F7" s="15"/>
    </row>
    <row r="8" spans="1:6" ht="18">
      <c r="A8" s="15"/>
      <c r="B8" s="26" t="s">
        <v>382</v>
      </c>
      <c r="C8" s="15"/>
      <c r="D8" s="15"/>
      <c r="E8" s="15"/>
      <c r="F8" s="15"/>
    </row>
    <row r="9" spans="1:6" ht="12">
      <c r="A9" s="15"/>
      <c r="B9" s="48" t="s">
        <v>385</v>
      </c>
      <c r="C9" s="15"/>
      <c r="D9" s="15"/>
      <c r="E9" s="15"/>
      <c r="F9" s="15"/>
    </row>
    <row r="10" spans="1:6" ht="12">
      <c r="A10" s="15"/>
      <c r="B10" s="48" t="s">
        <v>386</v>
      </c>
      <c r="C10" s="15"/>
      <c r="D10" s="15"/>
      <c r="E10" s="15"/>
      <c r="F10" s="15"/>
    </row>
    <row r="11" spans="1:6" ht="12">
      <c r="A11" s="15"/>
      <c r="B11" s="15" t="s">
        <v>387</v>
      </c>
      <c r="C11" s="15"/>
      <c r="D11" s="15"/>
      <c r="E11" s="15"/>
      <c r="F11" s="15"/>
    </row>
    <row r="12" spans="1:6" ht="12">
      <c r="A12" s="15"/>
      <c r="B12" s="15"/>
      <c r="C12" s="15"/>
      <c r="D12" s="15"/>
      <c r="E12" s="15"/>
      <c r="F12" s="15"/>
    </row>
    <row r="13" spans="1:6" ht="12">
      <c r="A13" s="15"/>
      <c r="B13" s="28" t="s">
        <v>504</v>
      </c>
      <c r="C13" s="29" t="s">
        <v>481</v>
      </c>
      <c r="D13" s="15"/>
      <c r="E13" s="15"/>
      <c r="F13" s="15"/>
    </row>
    <row r="14" spans="1:6" ht="12">
      <c r="A14" s="15"/>
      <c r="B14" s="30" t="s">
        <v>381</v>
      </c>
      <c r="C14" s="15" t="s">
        <v>482</v>
      </c>
      <c r="D14" s="15"/>
      <c r="E14" s="15"/>
      <c r="F14" s="15"/>
    </row>
    <row r="15" spans="1:6" ht="12">
      <c r="A15" s="15"/>
      <c r="B15" s="15" t="s">
        <v>476</v>
      </c>
      <c r="C15" s="15" t="s">
        <v>100</v>
      </c>
      <c r="D15" s="15"/>
      <c r="E15" s="15"/>
      <c r="F15" s="15"/>
    </row>
    <row r="16" spans="1:6" ht="12">
      <c r="A16" s="15"/>
      <c r="B16" s="15" t="s">
        <v>477</v>
      </c>
      <c r="C16" s="15"/>
      <c r="D16" s="15"/>
      <c r="E16" s="15"/>
      <c r="F16" s="15"/>
    </row>
    <row r="17" spans="1:6" ht="12">
      <c r="A17" s="15"/>
      <c r="B17" s="15" t="s">
        <v>478</v>
      </c>
      <c r="C17" s="15"/>
      <c r="D17" s="15"/>
      <c r="E17" s="15"/>
      <c r="F17" s="15"/>
    </row>
    <row r="18" spans="1:6" ht="12">
      <c r="A18" s="15"/>
      <c r="B18" s="15" t="s">
        <v>479</v>
      </c>
      <c r="C18" s="15"/>
      <c r="D18" s="15"/>
      <c r="E18" s="15"/>
      <c r="F18" s="15"/>
    </row>
    <row r="19" spans="1:6" ht="12">
      <c r="A19" s="15"/>
      <c r="B19" s="15" t="s">
        <v>480</v>
      </c>
      <c r="C19" s="15"/>
      <c r="D19" s="15"/>
      <c r="E19" s="15"/>
      <c r="F19" s="15"/>
    </row>
    <row r="20" spans="1:6" ht="12">
      <c r="A20" s="15"/>
      <c r="B20" s="15"/>
      <c r="C20" s="15"/>
      <c r="D20" s="15"/>
      <c r="E20" s="15"/>
      <c r="F20" s="15"/>
    </row>
    <row r="21" spans="1:6" ht="12">
      <c r="A21" s="15"/>
      <c r="B21" s="15"/>
      <c r="C21" s="31" t="s">
        <v>500</v>
      </c>
      <c r="D21" s="32" t="s">
        <v>503</v>
      </c>
      <c r="E21" s="33" t="s">
        <v>641</v>
      </c>
      <c r="F21" s="34" t="s">
        <v>380</v>
      </c>
    </row>
    <row r="22" spans="1:6" ht="12">
      <c r="A22" s="15"/>
      <c r="B22" s="15"/>
      <c r="C22" s="35" t="s">
        <v>501</v>
      </c>
      <c r="D22" s="36" t="s">
        <v>502</v>
      </c>
      <c r="E22" s="202" t="s">
        <v>633</v>
      </c>
      <c r="F22" s="38"/>
    </row>
    <row r="23" spans="1:6" ht="12">
      <c r="A23" s="15"/>
      <c r="B23" s="16" t="s">
        <v>531</v>
      </c>
      <c r="C23" s="39"/>
      <c r="D23" s="39"/>
      <c r="E23" s="39"/>
      <c r="F23" s="39"/>
    </row>
    <row r="24" spans="1:6" ht="12">
      <c r="A24" s="15"/>
      <c r="B24" s="39" t="s">
        <v>388</v>
      </c>
      <c r="C24" s="19">
        <v>20</v>
      </c>
      <c r="D24" s="19"/>
      <c r="E24" s="158">
        <f>IF(F24&gt;0,IF(F24&gt;C24,"Invalid Entry",IF(F24&gt;0.7*C24,"","Red Alert")),"Red Alert")</f>
      </c>
      <c r="F24" s="8">
        <v>20</v>
      </c>
    </row>
    <row r="25" spans="1:6" ht="12">
      <c r="A25" s="15"/>
      <c r="B25" s="39" t="s">
        <v>319</v>
      </c>
      <c r="C25" s="19">
        <v>20</v>
      </c>
      <c r="D25" s="19"/>
      <c r="E25" s="158">
        <f aca="true" t="shared" si="0" ref="E25:E34">IF(F25&gt;0,IF(F25&gt;C25,"Invalid Entry",IF(F25&gt;0.7*C25,"","Red Alert")),"Red Alert")</f>
      </c>
      <c r="F25" s="8">
        <v>20</v>
      </c>
    </row>
    <row r="26" spans="1:6" ht="12">
      <c r="A26" s="15"/>
      <c r="B26" s="39" t="s">
        <v>320</v>
      </c>
      <c r="C26" s="19">
        <v>10</v>
      </c>
      <c r="D26" s="19"/>
      <c r="E26" s="158">
        <f t="shared" si="0"/>
      </c>
      <c r="F26" s="8">
        <v>10</v>
      </c>
    </row>
    <row r="27" spans="1:6" ht="12">
      <c r="A27" s="15"/>
      <c r="B27" s="39" t="s">
        <v>389</v>
      </c>
      <c r="C27" s="19">
        <v>15</v>
      </c>
      <c r="D27" s="19"/>
      <c r="E27" s="158">
        <f t="shared" si="0"/>
      </c>
      <c r="F27" s="8">
        <v>15</v>
      </c>
    </row>
    <row r="28" spans="1:6" ht="12">
      <c r="A28" s="15"/>
      <c r="B28" s="39" t="s">
        <v>390</v>
      </c>
      <c r="C28" s="19">
        <v>10</v>
      </c>
      <c r="D28" s="19"/>
      <c r="E28" s="158">
        <f t="shared" si="0"/>
      </c>
      <c r="F28" s="8">
        <v>10</v>
      </c>
    </row>
    <row r="29" spans="1:6" ht="12">
      <c r="A29" s="15"/>
      <c r="B29" s="39" t="s">
        <v>391</v>
      </c>
      <c r="C29" s="19">
        <v>15</v>
      </c>
      <c r="D29" s="19"/>
      <c r="E29" s="158">
        <f t="shared" si="0"/>
      </c>
      <c r="F29" s="8">
        <v>15</v>
      </c>
    </row>
    <row r="30" spans="1:6" ht="12">
      <c r="A30" s="15"/>
      <c r="B30" s="55" t="s">
        <v>392</v>
      </c>
      <c r="C30" s="61">
        <v>10</v>
      </c>
      <c r="D30" s="19"/>
      <c r="E30" s="158">
        <f t="shared" si="0"/>
      </c>
      <c r="F30" s="8">
        <v>10</v>
      </c>
    </row>
    <row r="31" spans="1:6" ht="12">
      <c r="A31" s="15"/>
      <c r="B31" s="39" t="s">
        <v>323</v>
      </c>
      <c r="C31" s="19">
        <v>20</v>
      </c>
      <c r="D31" s="19"/>
      <c r="E31" s="158">
        <f t="shared" si="0"/>
      </c>
      <c r="F31" s="8">
        <v>20</v>
      </c>
    </row>
    <row r="32" spans="1:6" ht="12">
      <c r="A32" s="15"/>
      <c r="B32" s="39" t="s">
        <v>397</v>
      </c>
      <c r="C32" s="19">
        <v>10</v>
      </c>
      <c r="D32" s="19"/>
      <c r="E32" s="158">
        <f t="shared" si="0"/>
      </c>
      <c r="F32" s="8">
        <v>10</v>
      </c>
    </row>
    <row r="33" spans="1:6" ht="12">
      <c r="A33" s="15"/>
      <c r="B33" s="39" t="s">
        <v>324</v>
      </c>
      <c r="C33" s="19">
        <v>10</v>
      </c>
      <c r="D33" s="19"/>
      <c r="E33" s="158">
        <f t="shared" si="0"/>
      </c>
      <c r="F33" s="8">
        <v>10</v>
      </c>
    </row>
    <row r="34" spans="1:6" ht="12.75" thickBot="1">
      <c r="A34" s="15"/>
      <c r="B34" s="39" t="s">
        <v>325</v>
      </c>
      <c r="C34" s="42">
        <v>10</v>
      </c>
      <c r="D34" s="19"/>
      <c r="E34" s="158">
        <f t="shared" si="0"/>
      </c>
      <c r="F34" s="9">
        <v>10</v>
      </c>
    </row>
    <row r="35" spans="1:6" ht="12">
      <c r="A35" s="15"/>
      <c r="B35" s="54" t="s">
        <v>528</v>
      </c>
      <c r="C35" s="23">
        <f>SUM(C24:C34)</f>
        <v>150</v>
      </c>
      <c r="D35" s="19"/>
      <c r="E35" s="54" t="s">
        <v>528</v>
      </c>
      <c r="F35" s="23">
        <f>SUM(F24:F34)</f>
        <v>150</v>
      </c>
    </row>
    <row r="36" spans="1:6" ht="12">
      <c r="A36" s="15"/>
      <c r="B36" s="55"/>
      <c r="C36" s="61"/>
      <c r="D36" s="19"/>
      <c r="E36" s="19"/>
      <c r="F36" s="19"/>
    </row>
    <row r="37" spans="1:6" ht="12">
      <c r="A37" s="15"/>
      <c r="B37" s="16" t="s">
        <v>497</v>
      </c>
      <c r="C37" s="43">
        <v>150</v>
      </c>
      <c r="D37" s="19"/>
      <c r="E37" s="19"/>
      <c r="F37" s="138">
        <f>F35</f>
        <v>150</v>
      </c>
    </row>
    <row r="38" spans="1:6" ht="12">
      <c r="A38" s="15"/>
      <c r="B38" s="44" t="s">
        <v>522</v>
      </c>
      <c r="C38" s="45">
        <v>15</v>
      </c>
      <c r="D38" s="45"/>
      <c r="E38" s="45"/>
      <c r="F38" s="137">
        <v>15</v>
      </c>
    </row>
    <row r="39" spans="1:6" ht="12">
      <c r="A39" s="15"/>
      <c r="B39" s="39"/>
      <c r="C39" s="19"/>
      <c r="D39" s="19"/>
      <c r="E39" s="19"/>
      <c r="F39" s="19"/>
    </row>
    <row r="40" spans="1:6" ht="12">
      <c r="A40" s="15"/>
      <c r="B40" s="51"/>
      <c r="C40" s="51"/>
      <c r="D40" s="51"/>
      <c r="E40" s="51"/>
      <c r="F40" s="51"/>
    </row>
    <row r="41" spans="1:6" ht="12">
      <c r="A41" s="15"/>
      <c r="B41" s="51"/>
      <c r="C41" s="51"/>
      <c r="D41" s="51"/>
      <c r="E41" s="51"/>
      <c r="F41" s="51"/>
    </row>
    <row r="42" spans="1:6" ht="12">
      <c r="A42" s="15"/>
      <c r="B42" s="51"/>
      <c r="C42" s="51"/>
      <c r="D42" s="51"/>
      <c r="E42" s="51"/>
      <c r="F42" s="51"/>
    </row>
    <row r="43" spans="1:6" ht="12">
      <c r="A43" s="15"/>
      <c r="B43" s="51"/>
      <c r="C43" s="51"/>
      <c r="D43" s="51"/>
      <c r="E43" s="51"/>
      <c r="F43" s="51"/>
    </row>
    <row r="44" spans="2:6" ht="12">
      <c r="B44" s="4"/>
      <c r="C44" s="4"/>
      <c r="D44" s="4"/>
      <c r="E44" s="4"/>
      <c r="F44" s="4"/>
    </row>
    <row r="45" spans="2:6" ht="12">
      <c r="B45" s="4"/>
      <c r="C45" s="4"/>
      <c r="D45" s="4"/>
      <c r="E45" s="4"/>
      <c r="F45" s="4"/>
    </row>
    <row r="46" spans="2:6" ht="12">
      <c r="B46" s="4"/>
      <c r="C46" s="4"/>
      <c r="D46" s="4"/>
      <c r="E46" s="4"/>
      <c r="F46" s="4"/>
    </row>
    <row r="47" spans="2:6" ht="12">
      <c r="B47" s="4"/>
      <c r="C47" s="4"/>
      <c r="D47" s="4"/>
      <c r="E47" s="4"/>
      <c r="F47" s="4"/>
    </row>
    <row r="48" spans="2:6" ht="12">
      <c r="B48" s="4"/>
      <c r="C48" s="4"/>
      <c r="D48" s="4"/>
      <c r="E48" s="4"/>
      <c r="F48" s="4"/>
    </row>
    <row r="49" spans="2:6" ht="12">
      <c r="B49" s="4"/>
      <c r="C49" s="4"/>
      <c r="D49" s="4"/>
      <c r="E49" s="4"/>
      <c r="F49" s="4"/>
    </row>
    <row r="50" spans="2:6" ht="12">
      <c r="B50" s="4"/>
      <c r="C50" s="4"/>
      <c r="D50" s="4"/>
      <c r="E50" s="4"/>
      <c r="F50" s="4"/>
    </row>
    <row r="51" spans="2:6" ht="12">
      <c r="B51" s="4"/>
      <c r="C51" s="4"/>
      <c r="D51" s="4"/>
      <c r="E51" s="4"/>
      <c r="F51" s="4"/>
    </row>
    <row r="52" spans="2:6" ht="12">
      <c r="B52" s="3"/>
      <c r="C52" s="3"/>
      <c r="D52" s="4"/>
      <c r="E52" s="4"/>
      <c r="F52" s="4"/>
    </row>
    <row r="53" spans="2:6" ht="12">
      <c r="B53" s="4"/>
      <c r="C53" s="4"/>
      <c r="D53" s="4"/>
      <c r="E53" s="4"/>
      <c r="F53" s="4"/>
    </row>
    <row r="54" spans="2:6" ht="12">
      <c r="B54" s="4"/>
      <c r="C54" s="4"/>
      <c r="D54" s="4"/>
      <c r="E54" s="4"/>
      <c r="F54" s="4"/>
    </row>
    <row r="55" spans="2:6" ht="12">
      <c r="B55" s="4"/>
      <c r="C55" s="4"/>
      <c r="D55" s="4"/>
      <c r="E55" s="4"/>
      <c r="F55" s="4"/>
    </row>
    <row r="56" spans="2:6" ht="12">
      <c r="B56" s="4"/>
      <c r="C56" s="4"/>
      <c r="D56" s="4"/>
      <c r="E56" s="4"/>
      <c r="F56" s="4"/>
    </row>
    <row r="57" spans="2:6" ht="12">
      <c r="B57" s="4"/>
      <c r="C57" s="4"/>
      <c r="D57" s="4"/>
      <c r="E57" s="4"/>
      <c r="F57" s="4"/>
    </row>
    <row r="58" spans="2:6" ht="12">
      <c r="B58" s="4"/>
      <c r="C58" s="4"/>
      <c r="D58" s="4"/>
      <c r="E58" s="4"/>
      <c r="F58" s="4"/>
    </row>
    <row r="59" spans="2:6" ht="12">
      <c r="B59" s="4"/>
      <c r="C59" s="4"/>
      <c r="D59" s="4"/>
      <c r="E59" s="4"/>
      <c r="F59" s="4"/>
    </row>
    <row r="60" spans="2:6" ht="12">
      <c r="B60" s="3"/>
      <c r="C60" s="3"/>
      <c r="D60" s="4"/>
      <c r="E60" s="4"/>
      <c r="F60" s="4"/>
    </row>
    <row r="61" spans="2:6" ht="12">
      <c r="B61" s="4"/>
      <c r="C61" s="4"/>
      <c r="D61" s="4"/>
      <c r="E61" s="4"/>
      <c r="F61" s="4"/>
    </row>
    <row r="62" spans="2:6" ht="12">
      <c r="B62" s="3"/>
      <c r="C62" s="3"/>
      <c r="D62" s="4"/>
      <c r="E62" s="4"/>
      <c r="F62" s="4"/>
    </row>
    <row r="63" spans="2:6" ht="12">
      <c r="B63" s="4"/>
      <c r="C63" s="3"/>
      <c r="D63" s="4"/>
      <c r="E63" s="4"/>
      <c r="F63" s="4"/>
    </row>
    <row r="64" spans="2:6" ht="12">
      <c r="B64" s="4"/>
      <c r="C64" s="4"/>
      <c r="D64" s="4"/>
      <c r="E64" s="4"/>
      <c r="F64" s="4"/>
    </row>
    <row r="65" spans="2:6" ht="12">
      <c r="B65" s="4"/>
      <c r="C65" s="4"/>
      <c r="D65" s="4"/>
      <c r="E65" s="4"/>
      <c r="F65" s="4"/>
    </row>
    <row r="66" spans="2:6" ht="12">
      <c r="B66" s="5"/>
      <c r="C66" s="4"/>
      <c r="D66" s="4"/>
      <c r="E66" s="4"/>
      <c r="F66" s="4"/>
    </row>
    <row r="67" ht="12">
      <c r="B67" s="1"/>
    </row>
  </sheetData>
  <sheetProtection password="DC32" sheet="1" objects="1" scenarios="1" selectLockedCells="1"/>
  <mergeCells count="4">
    <mergeCell ref="C2:D2"/>
    <mergeCell ref="C4:D4"/>
    <mergeCell ref="C5:D5"/>
    <mergeCell ref="C3:D3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3"/>
  <sheetViews>
    <sheetView zoomScale="150" zoomScaleNormal="150" workbookViewId="0" topLeftCell="A1">
      <selection activeCell="F23" sqref="F23"/>
    </sheetView>
  </sheetViews>
  <sheetFormatPr defaultColWidth="8.8515625" defaultRowHeight="12.75"/>
  <cols>
    <col min="1" max="1" width="3.00390625" style="0" customWidth="1"/>
    <col min="2" max="2" width="39.7109375" style="0" customWidth="1"/>
    <col min="3" max="3" width="9.28125" style="0" customWidth="1"/>
    <col min="4" max="4" width="12.28125" style="0" customWidth="1"/>
    <col min="5" max="5" width="17.140625" style="0" customWidth="1"/>
    <col min="6" max="6" width="11.7109375" style="0" customWidth="1"/>
  </cols>
  <sheetData>
    <row r="1" spans="1:6" ht="12">
      <c r="A1" s="15"/>
      <c r="B1" s="15"/>
      <c r="C1" s="15"/>
      <c r="D1" s="15"/>
      <c r="E1" s="15"/>
      <c r="F1" s="15"/>
    </row>
    <row r="2" spans="1:6" ht="12">
      <c r="A2" s="15"/>
      <c r="B2" s="16" t="s">
        <v>374</v>
      </c>
      <c r="C2" s="286">
        <f>'Area 1'!C2:D2</f>
        <v>0</v>
      </c>
      <c r="D2" s="287"/>
      <c r="E2" s="18" t="s">
        <v>375</v>
      </c>
      <c r="F2" s="129">
        <f>'Area 1'!F2:H2</f>
        <v>0</v>
      </c>
    </row>
    <row r="3" spans="1:6" ht="12">
      <c r="A3" s="15"/>
      <c r="B3" s="16" t="s">
        <v>625</v>
      </c>
      <c r="C3" s="286">
        <f>'Area 1'!C3:D3</f>
        <v>0</v>
      </c>
      <c r="D3" s="287"/>
      <c r="E3" s="18" t="s">
        <v>376</v>
      </c>
      <c r="F3" s="129">
        <f>'Area 1'!F3:H3</f>
        <v>0</v>
      </c>
    </row>
    <row r="4" spans="1:6" ht="12.75" thickBot="1">
      <c r="A4" s="15"/>
      <c r="B4" s="20" t="s">
        <v>377</v>
      </c>
      <c r="C4" s="286">
        <f>'Area 1'!C4:D4</f>
        <v>0</v>
      </c>
      <c r="D4" s="287"/>
      <c r="E4" s="21" t="s">
        <v>512</v>
      </c>
      <c r="F4" s="22" t="s">
        <v>513</v>
      </c>
    </row>
    <row r="5" spans="1:6" ht="12">
      <c r="A5" s="15"/>
      <c r="B5" s="18" t="s">
        <v>378</v>
      </c>
      <c r="C5" s="286">
        <f>'Area 1'!C5:D5</f>
        <v>0</v>
      </c>
      <c r="D5" s="287"/>
      <c r="E5" s="23">
        <f>F33</f>
        <v>100</v>
      </c>
      <c r="F5" s="24">
        <f>F34</f>
        <v>10</v>
      </c>
    </row>
    <row r="6" spans="1:6" ht="12">
      <c r="A6" s="15"/>
      <c r="B6" s="58"/>
      <c r="C6" s="59"/>
      <c r="D6" s="59"/>
      <c r="E6" s="50"/>
      <c r="F6" s="60"/>
    </row>
    <row r="7" spans="1:6" ht="18">
      <c r="A7" s="15"/>
      <c r="B7" s="26" t="s">
        <v>398</v>
      </c>
      <c r="C7" s="15"/>
      <c r="D7" s="15"/>
      <c r="E7" s="15"/>
      <c r="F7" s="15"/>
    </row>
    <row r="8" spans="1:6" ht="18">
      <c r="A8" s="15"/>
      <c r="B8" s="26" t="s">
        <v>326</v>
      </c>
      <c r="C8" s="15"/>
      <c r="D8" s="15"/>
      <c r="E8" s="15"/>
      <c r="F8" s="15"/>
    </row>
    <row r="9" spans="1:6" ht="12">
      <c r="A9" s="15"/>
      <c r="B9" s="48" t="s">
        <v>327</v>
      </c>
      <c r="C9" s="15"/>
      <c r="D9" s="15"/>
      <c r="E9" s="15"/>
      <c r="F9" s="15"/>
    </row>
    <row r="10" spans="1:6" ht="12">
      <c r="A10" s="15"/>
      <c r="B10" s="48" t="s">
        <v>401</v>
      </c>
      <c r="C10" s="15"/>
      <c r="D10" s="15"/>
      <c r="E10" s="15"/>
      <c r="F10" s="15"/>
    </row>
    <row r="11" spans="1:6" ht="12">
      <c r="A11" s="15"/>
      <c r="B11" s="15"/>
      <c r="C11" s="15"/>
      <c r="D11" s="15"/>
      <c r="E11" s="15"/>
      <c r="F11" s="15"/>
    </row>
    <row r="12" spans="1:6" ht="12">
      <c r="A12" s="15"/>
      <c r="B12" s="28" t="s">
        <v>504</v>
      </c>
      <c r="C12" s="29" t="s">
        <v>481</v>
      </c>
      <c r="D12" s="15"/>
      <c r="E12" s="15"/>
      <c r="F12" s="15"/>
    </row>
    <row r="13" spans="1:6" ht="12">
      <c r="A13" s="15"/>
      <c r="B13" s="30" t="s">
        <v>381</v>
      </c>
      <c r="C13" s="15" t="s">
        <v>482</v>
      </c>
      <c r="D13" s="15"/>
      <c r="E13" s="15"/>
      <c r="F13" s="15"/>
    </row>
    <row r="14" spans="1:6" ht="12">
      <c r="A14" s="15"/>
      <c r="B14" s="15" t="s">
        <v>476</v>
      </c>
      <c r="C14" s="15" t="s">
        <v>100</v>
      </c>
      <c r="D14" s="15"/>
      <c r="E14" s="15"/>
      <c r="F14" s="15"/>
    </row>
    <row r="15" spans="1:6" ht="12">
      <c r="A15" s="15"/>
      <c r="B15" s="15" t="s">
        <v>477</v>
      </c>
      <c r="C15" s="15"/>
      <c r="D15" s="15"/>
      <c r="E15" s="15"/>
      <c r="F15" s="15"/>
    </row>
    <row r="16" spans="1:6" ht="12">
      <c r="A16" s="15"/>
      <c r="B16" s="15" t="s">
        <v>478</v>
      </c>
      <c r="C16" s="15"/>
      <c r="D16" s="15"/>
      <c r="E16" s="15"/>
      <c r="F16" s="15"/>
    </row>
    <row r="17" spans="1:6" ht="12">
      <c r="A17" s="15"/>
      <c r="B17" s="15" t="s">
        <v>479</v>
      </c>
      <c r="C17" s="15"/>
      <c r="D17" s="15"/>
      <c r="E17" s="15"/>
      <c r="F17" s="15"/>
    </row>
    <row r="18" spans="1:6" ht="12">
      <c r="A18" s="15"/>
      <c r="B18" s="15" t="s">
        <v>480</v>
      </c>
      <c r="C18" s="15"/>
      <c r="D18" s="15"/>
      <c r="E18" s="15"/>
      <c r="F18" s="15"/>
    </row>
    <row r="19" spans="1:6" ht="12">
      <c r="A19" s="15"/>
      <c r="B19" s="15"/>
      <c r="C19" s="15"/>
      <c r="D19" s="15"/>
      <c r="E19" s="15"/>
      <c r="F19" s="15"/>
    </row>
    <row r="20" spans="1:6" ht="12">
      <c r="A20" s="15"/>
      <c r="B20" s="15"/>
      <c r="C20" s="31" t="s">
        <v>500</v>
      </c>
      <c r="D20" s="32" t="s">
        <v>503</v>
      </c>
      <c r="E20" s="33" t="s">
        <v>641</v>
      </c>
      <c r="F20" s="34" t="s">
        <v>380</v>
      </c>
    </row>
    <row r="21" spans="1:6" ht="12">
      <c r="A21" s="15"/>
      <c r="B21" s="15"/>
      <c r="C21" s="35" t="s">
        <v>501</v>
      </c>
      <c r="D21" s="36" t="s">
        <v>502</v>
      </c>
      <c r="E21" s="202" t="s">
        <v>633</v>
      </c>
      <c r="F21" s="38"/>
    </row>
    <row r="22" spans="1:6" ht="12">
      <c r="A22" s="15"/>
      <c r="B22" s="18" t="s">
        <v>579</v>
      </c>
      <c r="C22" s="19"/>
      <c r="D22" s="19"/>
      <c r="E22" s="19"/>
      <c r="F22" s="19"/>
    </row>
    <row r="23" spans="1:6" ht="12">
      <c r="A23" s="15"/>
      <c r="B23" s="39" t="s">
        <v>330</v>
      </c>
      <c r="C23" s="19">
        <v>15</v>
      </c>
      <c r="D23" s="19"/>
      <c r="E23" s="40">
        <f>IF(F23&gt;0,IF(F23&gt;C23,"Invalid Entry",IF(F23&gt;0.7*C23,"","Red Alert")),"Red Alert")</f>
      </c>
      <c r="F23" s="8">
        <v>15</v>
      </c>
    </row>
    <row r="24" spans="1:6" ht="12">
      <c r="A24" s="15"/>
      <c r="B24" s="39" t="s">
        <v>331</v>
      </c>
      <c r="C24" s="19">
        <v>10</v>
      </c>
      <c r="D24" s="19"/>
      <c r="E24" s="40">
        <f aca="true" t="shared" si="0" ref="E24:E30">IF(F24&gt;0,IF(F24&gt;C24,"Invalid Entry",IF(F24&gt;0.7*C24,"","Red Alert")),"Red Alert")</f>
      </c>
      <c r="F24" s="8">
        <v>10</v>
      </c>
    </row>
    <row r="25" spans="1:6" ht="12">
      <c r="A25" s="15"/>
      <c r="B25" s="39" t="s">
        <v>332</v>
      </c>
      <c r="C25" s="19">
        <v>10</v>
      </c>
      <c r="D25" s="19"/>
      <c r="E25" s="40">
        <f t="shared" si="0"/>
      </c>
      <c r="F25" s="8">
        <v>10</v>
      </c>
    </row>
    <row r="26" spans="1:6" ht="12">
      <c r="A26" s="15"/>
      <c r="B26" s="39" t="s">
        <v>333</v>
      </c>
      <c r="C26" s="19">
        <v>25</v>
      </c>
      <c r="D26" s="19"/>
      <c r="E26" s="40">
        <f t="shared" si="0"/>
      </c>
      <c r="F26" s="8">
        <v>25</v>
      </c>
    </row>
    <row r="27" spans="1:6" ht="12">
      <c r="A27" s="15"/>
      <c r="B27" s="39" t="s">
        <v>334</v>
      </c>
      <c r="C27" s="19">
        <v>10</v>
      </c>
      <c r="D27" s="19"/>
      <c r="E27" s="40">
        <f t="shared" si="0"/>
      </c>
      <c r="F27" s="8">
        <v>10</v>
      </c>
    </row>
    <row r="28" spans="1:6" ht="12">
      <c r="A28" s="15"/>
      <c r="B28" s="39" t="s">
        <v>335</v>
      </c>
      <c r="C28" s="19">
        <v>15</v>
      </c>
      <c r="D28" s="19"/>
      <c r="E28" s="40">
        <f t="shared" si="0"/>
      </c>
      <c r="F28" s="8">
        <v>15</v>
      </c>
    </row>
    <row r="29" spans="1:6" ht="12">
      <c r="A29" s="15"/>
      <c r="B29" s="39" t="s">
        <v>336</v>
      </c>
      <c r="C29" s="19">
        <v>10</v>
      </c>
      <c r="D29" s="19"/>
      <c r="E29" s="40">
        <f t="shared" si="0"/>
      </c>
      <c r="F29" s="8">
        <v>10</v>
      </c>
    </row>
    <row r="30" spans="1:6" ht="12.75" thickBot="1">
      <c r="A30" s="15"/>
      <c r="B30" s="55" t="s">
        <v>337</v>
      </c>
      <c r="C30" s="65">
        <v>5</v>
      </c>
      <c r="D30" s="19"/>
      <c r="E30" s="40">
        <f t="shared" si="0"/>
      </c>
      <c r="F30" s="9">
        <v>5</v>
      </c>
    </row>
    <row r="31" spans="1:6" ht="12">
      <c r="A31" s="15"/>
      <c r="B31" s="54" t="s">
        <v>528</v>
      </c>
      <c r="C31" s="23">
        <f>SUM(C23:C30)</f>
        <v>100</v>
      </c>
      <c r="D31" s="19"/>
      <c r="E31" s="54" t="s">
        <v>528</v>
      </c>
      <c r="F31" s="23">
        <f>SUM(F23:F30)</f>
        <v>100</v>
      </c>
    </row>
    <row r="32" spans="1:6" ht="12">
      <c r="A32" s="15"/>
      <c r="B32" s="39"/>
      <c r="C32" s="19"/>
      <c r="D32" s="19"/>
      <c r="E32" s="19"/>
      <c r="F32" s="19"/>
    </row>
    <row r="33" spans="1:6" ht="12">
      <c r="A33" s="15"/>
      <c r="B33" s="16" t="s">
        <v>497</v>
      </c>
      <c r="C33" s="43">
        <v>100</v>
      </c>
      <c r="D33" s="19"/>
      <c r="E33" s="19"/>
      <c r="F33" s="138">
        <f>F31</f>
        <v>100</v>
      </c>
    </row>
    <row r="34" spans="1:6" ht="12">
      <c r="A34" s="15"/>
      <c r="B34" s="44" t="s">
        <v>522</v>
      </c>
      <c r="C34" s="45">
        <v>10</v>
      </c>
      <c r="D34" s="19"/>
      <c r="E34" s="19"/>
      <c r="F34" s="137">
        <f>F33/10</f>
        <v>10</v>
      </c>
    </row>
    <row r="35" spans="1:6" ht="12">
      <c r="A35" s="15"/>
      <c r="B35" s="39"/>
      <c r="C35" s="19"/>
      <c r="D35" s="19"/>
      <c r="E35" s="19"/>
      <c r="F35" s="19"/>
    </row>
    <row r="36" spans="1:6" ht="12">
      <c r="A36" s="15"/>
      <c r="B36" s="51"/>
      <c r="C36" s="51"/>
      <c r="D36" s="51"/>
      <c r="E36" s="51"/>
      <c r="F36" s="51"/>
    </row>
    <row r="37" spans="1:6" ht="12">
      <c r="A37" s="15"/>
      <c r="B37" s="51"/>
      <c r="C37" s="51"/>
      <c r="D37" s="51"/>
      <c r="E37" s="51"/>
      <c r="F37" s="51"/>
    </row>
    <row r="38" spans="1:6" ht="12">
      <c r="A38" s="15"/>
      <c r="B38" s="51"/>
      <c r="C38" s="51"/>
      <c r="D38" s="51"/>
      <c r="E38" s="51"/>
      <c r="F38" s="51"/>
    </row>
    <row r="39" spans="1:6" ht="12">
      <c r="A39" s="15"/>
      <c r="B39" s="51"/>
      <c r="C39" s="51"/>
      <c r="D39" s="51"/>
      <c r="E39" s="51"/>
      <c r="F39" s="51"/>
    </row>
    <row r="40" spans="1:6" ht="12">
      <c r="A40" s="15"/>
      <c r="B40" s="51"/>
      <c r="C40" s="51"/>
      <c r="D40" s="51"/>
      <c r="E40" s="51"/>
      <c r="F40" s="51"/>
    </row>
    <row r="41" spans="1:6" ht="12">
      <c r="A41" s="15"/>
      <c r="B41" s="51"/>
      <c r="C41" s="51"/>
      <c r="D41" s="51"/>
      <c r="E41" s="51"/>
      <c r="F41" s="51"/>
    </row>
    <row r="42" spans="2:6" ht="12">
      <c r="B42" s="5"/>
      <c r="C42" s="3"/>
      <c r="D42" s="4"/>
      <c r="E42" s="4"/>
      <c r="F42" s="4"/>
    </row>
    <row r="43" spans="2:6" ht="12">
      <c r="B43" s="4"/>
      <c r="C43" s="4"/>
      <c r="D43" s="4"/>
      <c r="E43" s="4"/>
      <c r="F43" s="4"/>
    </row>
    <row r="44" spans="2:6" ht="12">
      <c r="B44" s="4"/>
      <c r="C44" s="4"/>
      <c r="D44" s="4"/>
      <c r="E44" s="4"/>
      <c r="F44" s="4"/>
    </row>
    <row r="45" spans="2:6" ht="12">
      <c r="B45" s="4"/>
      <c r="C45" s="4"/>
      <c r="D45" s="4"/>
      <c r="E45" s="4"/>
      <c r="F45" s="4"/>
    </row>
    <row r="46" spans="2:6" ht="12">
      <c r="B46" s="4"/>
      <c r="C46" s="4"/>
      <c r="D46" s="4"/>
      <c r="E46" s="4"/>
      <c r="F46" s="4"/>
    </row>
    <row r="47" spans="2:6" ht="12">
      <c r="B47" s="4"/>
      <c r="C47" s="4"/>
      <c r="D47" s="4"/>
      <c r="E47" s="4"/>
      <c r="F47" s="4"/>
    </row>
    <row r="48" spans="2:6" ht="12">
      <c r="B48" s="4"/>
      <c r="C48" s="4"/>
      <c r="D48" s="4"/>
      <c r="E48" s="4"/>
      <c r="F48" s="4"/>
    </row>
    <row r="49" spans="2:6" ht="12">
      <c r="B49" s="4"/>
      <c r="C49" s="4"/>
      <c r="D49" s="4"/>
      <c r="E49" s="4"/>
      <c r="F49" s="4"/>
    </row>
    <row r="50" spans="2:6" ht="12">
      <c r="B50" s="4"/>
      <c r="C50" s="4"/>
      <c r="D50" s="4"/>
      <c r="E50" s="4"/>
      <c r="F50" s="4"/>
    </row>
    <row r="51" spans="2:6" ht="12">
      <c r="B51" s="4"/>
      <c r="C51" s="4"/>
      <c r="D51" s="4"/>
      <c r="E51" s="4"/>
      <c r="F51" s="4"/>
    </row>
    <row r="52" spans="2:6" ht="12">
      <c r="B52" s="4"/>
      <c r="C52" s="4"/>
      <c r="D52" s="4"/>
      <c r="E52" s="4"/>
      <c r="F52" s="4"/>
    </row>
    <row r="53" spans="2:6" ht="12">
      <c r="B53" s="4"/>
      <c r="C53" s="4"/>
      <c r="D53" s="4"/>
      <c r="E53" s="4"/>
      <c r="F53" s="4"/>
    </row>
    <row r="54" spans="2:6" ht="12">
      <c r="B54" s="4"/>
      <c r="C54" s="4"/>
      <c r="D54" s="4"/>
      <c r="E54" s="4"/>
      <c r="F54" s="4"/>
    </row>
    <row r="55" spans="2:6" ht="12">
      <c r="B55" s="4"/>
      <c r="C55" s="4"/>
      <c r="D55" s="4"/>
      <c r="E55" s="4"/>
      <c r="F55" s="4"/>
    </row>
    <row r="56" spans="2:6" ht="12">
      <c r="B56" s="4"/>
      <c r="C56" s="4"/>
      <c r="D56" s="4"/>
      <c r="E56" s="4"/>
      <c r="F56" s="4"/>
    </row>
    <row r="57" spans="2:6" ht="12">
      <c r="B57" s="4"/>
      <c r="C57" s="4"/>
      <c r="D57" s="4"/>
      <c r="E57" s="4"/>
      <c r="F57" s="4"/>
    </row>
    <row r="58" spans="2:6" ht="12">
      <c r="B58" s="3"/>
      <c r="C58" s="3"/>
      <c r="D58" s="4"/>
      <c r="E58" s="4"/>
      <c r="F58" s="4"/>
    </row>
    <row r="59" spans="2:6" ht="12">
      <c r="B59" s="4"/>
      <c r="C59" s="4"/>
      <c r="D59" s="4"/>
      <c r="E59" s="4"/>
      <c r="F59" s="4"/>
    </row>
    <row r="60" spans="2:6" ht="12">
      <c r="B60" s="4"/>
      <c r="C60" s="4"/>
      <c r="D60" s="4"/>
      <c r="E60" s="4"/>
      <c r="F60" s="4"/>
    </row>
    <row r="61" spans="2:6" ht="12">
      <c r="B61" s="4"/>
      <c r="C61" s="4"/>
      <c r="D61" s="4"/>
      <c r="E61" s="4"/>
      <c r="F61" s="4"/>
    </row>
    <row r="62" spans="2:6" ht="12">
      <c r="B62" s="4"/>
      <c r="C62" s="4"/>
      <c r="D62" s="4"/>
      <c r="E62" s="4"/>
      <c r="F62" s="4"/>
    </row>
    <row r="63" spans="2:6" ht="12">
      <c r="B63" s="4"/>
      <c r="C63" s="4"/>
      <c r="D63" s="4"/>
      <c r="E63" s="4"/>
      <c r="F63" s="4"/>
    </row>
    <row r="64" spans="2:6" ht="12">
      <c r="B64" s="4"/>
      <c r="C64" s="4"/>
      <c r="D64" s="4"/>
      <c r="E64" s="4"/>
      <c r="F64" s="4"/>
    </row>
    <row r="65" spans="2:6" ht="12">
      <c r="B65" s="4"/>
      <c r="C65" s="4"/>
      <c r="D65" s="4"/>
      <c r="E65" s="4"/>
      <c r="F65" s="4"/>
    </row>
    <row r="66" spans="2:6" ht="12">
      <c r="B66" s="3"/>
      <c r="C66" s="3"/>
      <c r="D66" s="4"/>
      <c r="E66" s="4"/>
      <c r="F66" s="4"/>
    </row>
    <row r="67" spans="2:6" ht="12">
      <c r="B67" s="4"/>
      <c r="C67" s="4"/>
      <c r="D67" s="4"/>
      <c r="E67" s="4"/>
      <c r="F67" s="4"/>
    </row>
    <row r="68" spans="2:6" ht="12">
      <c r="B68" s="3"/>
      <c r="C68" s="3"/>
      <c r="D68" s="4"/>
      <c r="E68" s="4"/>
      <c r="F68" s="4"/>
    </row>
    <row r="69" spans="2:6" ht="12">
      <c r="B69" s="4"/>
      <c r="C69" s="3"/>
      <c r="D69" s="4"/>
      <c r="E69" s="4"/>
      <c r="F69" s="4"/>
    </row>
    <row r="70" spans="2:6" ht="12">
      <c r="B70" s="4"/>
      <c r="C70" s="4"/>
      <c r="D70" s="4"/>
      <c r="E70" s="4"/>
      <c r="F70" s="4"/>
    </row>
    <row r="71" spans="2:6" ht="12">
      <c r="B71" s="4"/>
      <c r="C71" s="4"/>
      <c r="D71" s="4"/>
      <c r="E71" s="4"/>
      <c r="F71" s="4"/>
    </row>
    <row r="72" spans="2:6" ht="12">
      <c r="B72" s="5"/>
      <c r="C72" s="4"/>
      <c r="D72" s="4"/>
      <c r="E72" s="4"/>
      <c r="F72" s="4"/>
    </row>
    <row r="73" ht="12">
      <c r="B73" s="1"/>
    </row>
  </sheetData>
  <sheetProtection password="DC32" sheet="1" objects="1" scenarios="1" selectLockedCells="1"/>
  <mergeCells count="4">
    <mergeCell ref="C3:D3"/>
    <mergeCell ref="C2:D2"/>
    <mergeCell ref="C4:D4"/>
    <mergeCell ref="C5:D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Schmauch</dc:creator>
  <cp:keywords/>
  <dc:description/>
  <cp:lastModifiedBy>Carl Becker</cp:lastModifiedBy>
  <cp:lastPrinted>2012-06-08T21:30:14Z</cp:lastPrinted>
  <dcterms:created xsi:type="dcterms:W3CDTF">2004-04-08T20:37:50Z</dcterms:created>
  <dcterms:modified xsi:type="dcterms:W3CDTF">2012-06-13T02:20:10Z</dcterms:modified>
  <cp:category/>
  <cp:version/>
  <cp:contentType/>
  <cp:contentStatus/>
</cp:coreProperties>
</file>